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BMN - TECHNOLOGIE\Tepelné hospodářství\VŘ REALIZACE\Zadávací dokumentace\Výkaz výměr\"/>
    </mc:Choice>
  </mc:AlternateContent>
  <bookViews>
    <workbookView xWindow="390" yWindow="285" windowWidth="22575" windowHeight="97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Položky!$A$1:$G$93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</workbook>
</file>

<file path=xl/calcChain.xml><?xml version="1.0" encoding="utf-8"?>
<calcChain xmlns="http://schemas.openxmlformats.org/spreadsheetml/2006/main">
  <c r="G55" i="3" l="1"/>
  <c r="G43" i="3" l="1"/>
  <c r="G44" i="3"/>
  <c r="G45" i="3"/>
  <c r="G81" i="3"/>
  <c r="G82" i="3"/>
  <c r="G83" i="3"/>
  <c r="G80" i="3"/>
  <c r="G79" i="3"/>
  <c r="G30" i="3"/>
  <c r="G49" i="3"/>
  <c r="G50" i="3"/>
  <c r="G52" i="3"/>
  <c r="G53" i="3"/>
  <c r="G54" i="3"/>
  <c r="G56" i="3"/>
  <c r="G48" i="3"/>
  <c r="G29" i="3"/>
  <c r="G31" i="3"/>
  <c r="G32" i="3"/>
  <c r="G28" i="3"/>
  <c r="G33" i="3"/>
  <c r="G34" i="3"/>
  <c r="G21" i="3"/>
  <c r="G70" i="3"/>
  <c r="G69" i="3"/>
  <c r="G68" i="3"/>
  <c r="G11" i="3"/>
  <c r="G12" i="3"/>
  <c r="G13" i="3"/>
  <c r="G14" i="3"/>
  <c r="G15" i="3"/>
  <c r="G16" i="3"/>
  <c r="G38" i="3"/>
  <c r="G65" i="3"/>
  <c r="G66" i="3"/>
  <c r="G76" i="3"/>
  <c r="G63" i="3"/>
  <c r="G20" i="3"/>
  <c r="C46" i="3"/>
  <c r="G57" i="3" l="1"/>
  <c r="G71" i="3"/>
  <c r="G72" i="3"/>
  <c r="G73" i="3"/>
  <c r="G74" i="3"/>
  <c r="G75" i="3"/>
  <c r="G77" i="3"/>
  <c r="G78" i="3"/>
  <c r="G42" i="3"/>
  <c r="G17" i="3"/>
  <c r="G10" i="3" l="1"/>
  <c r="G25" i="3" l="1"/>
  <c r="G64" i="3" l="1"/>
  <c r="BA64" i="3" s="1"/>
  <c r="BA66" i="3"/>
  <c r="G19" i="3"/>
  <c r="C3" i="3"/>
  <c r="G67" i="3"/>
  <c r="BA67" i="3" s="1"/>
  <c r="BA73" i="3"/>
  <c r="BA74" i="3"/>
  <c r="BA75" i="3"/>
  <c r="BA77" i="3"/>
  <c r="BA78" i="3"/>
  <c r="BA83" i="3"/>
  <c r="G60" i="3"/>
  <c r="BA60" i="3" s="1"/>
  <c r="BA42" i="3"/>
  <c r="BA45" i="3"/>
  <c r="G9" i="3"/>
  <c r="BD13" i="3"/>
  <c r="G18" i="3"/>
  <c r="G22" i="3"/>
  <c r="BD22" i="3" s="1"/>
  <c r="G23" i="3"/>
  <c r="BD23" i="3" s="1"/>
  <c r="G24" i="3"/>
  <c r="BD24" i="3" s="1"/>
  <c r="G26" i="3"/>
  <c r="BD26" i="3" s="1"/>
  <c r="G27" i="3"/>
  <c r="BD27" i="3" s="1"/>
  <c r="G35" i="3"/>
  <c r="BD35" i="3" s="1"/>
  <c r="G36" i="3"/>
  <c r="BD36" i="3" s="1"/>
  <c r="G37" i="3"/>
  <c r="BD37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90" i="3"/>
  <c r="BD90" i="3"/>
  <c r="BC90" i="3"/>
  <c r="BB90" i="3"/>
  <c r="G90" i="3"/>
  <c r="BA90" i="3" s="1"/>
  <c r="B13" i="2"/>
  <c r="A13" i="2"/>
  <c r="C93" i="3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12" i="2"/>
  <c r="A12" i="2"/>
  <c r="C88" i="3"/>
  <c r="BE83" i="3"/>
  <c r="BD83" i="3"/>
  <c r="BC83" i="3"/>
  <c r="BB83" i="3"/>
  <c r="BE78" i="3"/>
  <c r="BD78" i="3"/>
  <c r="BC78" i="3"/>
  <c r="BB78" i="3"/>
  <c r="BE77" i="3"/>
  <c r="BD77" i="3"/>
  <c r="BC77" i="3"/>
  <c r="BB77" i="3"/>
  <c r="BE75" i="3"/>
  <c r="BD75" i="3"/>
  <c r="BC75" i="3"/>
  <c r="BB75" i="3"/>
  <c r="BE74" i="3"/>
  <c r="BD74" i="3"/>
  <c r="BC74" i="3"/>
  <c r="BB74" i="3"/>
  <c r="BE73" i="3"/>
  <c r="BD73" i="3"/>
  <c r="BC73" i="3"/>
  <c r="BB73" i="3"/>
  <c r="BE67" i="3"/>
  <c r="BD67" i="3"/>
  <c r="BC67" i="3"/>
  <c r="BB67" i="3"/>
  <c r="BE66" i="3"/>
  <c r="BD66" i="3"/>
  <c r="BC66" i="3"/>
  <c r="BB66" i="3"/>
  <c r="BE64" i="3"/>
  <c r="BD64" i="3"/>
  <c r="BC64" i="3"/>
  <c r="BB64" i="3"/>
  <c r="B11" i="2"/>
  <c r="A11" i="2"/>
  <c r="C84" i="3"/>
  <c r="BE60" i="3"/>
  <c r="BD60" i="3"/>
  <c r="BC60" i="3"/>
  <c r="BB60" i="3"/>
  <c r="BE59" i="3"/>
  <c r="BD59" i="3"/>
  <c r="BC59" i="3"/>
  <c r="BB59" i="3"/>
  <c r="G59" i="3"/>
  <c r="B10" i="2"/>
  <c r="A10" i="2"/>
  <c r="C61" i="3"/>
  <c r="B9" i="2"/>
  <c r="A9" i="2"/>
  <c r="C57" i="3"/>
  <c r="BE45" i="3"/>
  <c r="BD45" i="3"/>
  <c r="BC45" i="3"/>
  <c r="BB45" i="3"/>
  <c r="BE42" i="3"/>
  <c r="BD42" i="3"/>
  <c r="BC42" i="3"/>
  <c r="BB42" i="3"/>
  <c r="BE41" i="3"/>
  <c r="BD41" i="3"/>
  <c r="BC41" i="3"/>
  <c r="BB41" i="3"/>
  <c r="G41" i="3"/>
  <c r="BA41" i="3" s="1"/>
  <c r="B8" i="2"/>
  <c r="A8" i="2"/>
  <c r="BE37" i="3"/>
  <c r="BC37" i="3"/>
  <c r="BB37" i="3"/>
  <c r="BA37" i="3"/>
  <c r="BE36" i="3"/>
  <c r="BC36" i="3"/>
  <c r="BB36" i="3"/>
  <c r="BA36" i="3"/>
  <c r="BE35" i="3"/>
  <c r="BC35" i="3"/>
  <c r="BB35" i="3"/>
  <c r="BA35" i="3"/>
  <c r="BE27" i="3"/>
  <c r="BC27" i="3"/>
  <c r="BB27" i="3"/>
  <c r="BA27" i="3"/>
  <c r="BE26" i="3"/>
  <c r="BC26" i="3"/>
  <c r="BB26" i="3"/>
  <c r="BA26" i="3"/>
  <c r="BE24" i="3"/>
  <c r="BC24" i="3"/>
  <c r="BB24" i="3"/>
  <c r="BA24" i="3"/>
  <c r="BE23" i="3"/>
  <c r="BC23" i="3"/>
  <c r="BB23" i="3"/>
  <c r="BA23" i="3"/>
  <c r="BE22" i="3"/>
  <c r="BC22" i="3"/>
  <c r="BB22" i="3"/>
  <c r="BA22" i="3"/>
  <c r="BE13" i="3"/>
  <c r="BC13" i="3"/>
  <c r="BB13" i="3"/>
  <c r="BA13" i="3"/>
  <c r="BE9" i="3"/>
  <c r="BC9" i="3"/>
  <c r="BB9" i="3"/>
  <c r="BA9" i="3"/>
  <c r="BE8" i="3"/>
  <c r="BC8" i="3"/>
  <c r="BB8" i="3"/>
  <c r="BA8" i="3"/>
  <c r="G8" i="3"/>
  <c r="BD8" i="3" s="1"/>
  <c r="B7" i="2"/>
  <c r="A7" i="2"/>
  <c r="C39" i="3"/>
  <c r="C4" i="3"/>
  <c r="F3" i="3"/>
  <c r="H20" i="2"/>
  <c r="G22" i="1" s="1"/>
  <c r="G21" i="1" s="1"/>
  <c r="G19" i="2"/>
  <c r="I19" i="2" s="1"/>
  <c r="C2" i="2"/>
  <c r="C1" i="2"/>
  <c r="F31" i="1"/>
  <c r="G8" i="1"/>
  <c r="BD9" i="3" l="1"/>
  <c r="BD39" i="3" s="1"/>
  <c r="G39" i="3"/>
  <c r="H7" i="2" s="1"/>
  <c r="BA59" i="3"/>
  <c r="BA61" i="3" s="1"/>
  <c r="G61" i="3"/>
  <c r="G10" i="2" s="1"/>
  <c r="G84" i="3"/>
  <c r="G11" i="2" s="1"/>
  <c r="BC88" i="3"/>
  <c r="G12" i="2" s="1"/>
  <c r="BD93" i="3"/>
  <c r="H13" i="2" s="1"/>
  <c r="BC93" i="3"/>
  <c r="G13" i="2" s="1"/>
  <c r="BE93" i="3"/>
  <c r="I13" i="2" s="1"/>
  <c r="G46" i="3"/>
  <c r="G8" i="2" s="1"/>
  <c r="G9" i="2"/>
  <c r="BD84" i="3"/>
  <c r="H11" i="2" s="1"/>
  <c r="BE46" i="3"/>
  <c r="I8" i="2" s="1"/>
  <c r="BA39" i="3"/>
  <c r="BB39" i="3"/>
  <c r="F7" i="2" s="1"/>
  <c r="BE39" i="3"/>
  <c r="I7" i="2" s="1"/>
  <c r="BC57" i="3"/>
  <c r="BD57" i="3"/>
  <c r="H9" i="2" s="1"/>
  <c r="BC39" i="3"/>
  <c r="G7" i="2" s="1"/>
  <c r="BB46" i="3"/>
  <c r="F8" i="2" s="1"/>
  <c r="BD46" i="3"/>
  <c r="H8" i="2" s="1"/>
  <c r="BE84" i="3"/>
  <c r="I11" i="2" s="1"/>
  <c r="BB84" i="3"/>
  <c r="F11" i="2" s="1"/>
  <c r="G93" i="3"/>
  <c r="E13" i="2" s="1"/>
  <c r="BC84" i="3"/>
  <c r="BB57" i="3"/>
  <c r="F9" i="2" s="1"/>
  <c r="BC46" i="3"/>
  <c r="BE57" i="3"/>
  <c r="I9" i="2" s="1"/>
  <c r="BE88" i="3"/>
  <c r="I12" i="2" s="1"/>
  <c r="BB93" i="3"/>
  <c r="F13" i="2" s="1"/>
  <c r="BA93" i="3"/>
  <c r="BD61" i="3"/>
  <c r="H10" i="2" s="1"/>
  <c r="BB61" i="3"/>
  <c r="F10" i="2" s="1"/>
  <c r="BE61" i="3"/>
  <c r="I10" i="2" s="1"/>
  <c r="BC61" i="3"/>
  <c r="BA46" i="3"/>
  <c r="BA57" i="3"/>
  <c r="BB88" i="3"/>
  <c r="F12" i="2" s="1"/>
  <c r="BD88" i="3"/>
  <c r="H12" i="2" s="1"/>
  <c r="BA84" i="3"/>
  <c r="BA88" i="3"/>
  <c r="G88" i="3"/>
  <c r="E12" i="2" s="1"/>
  <c r="I14" i="2" l="1"/>
  <c r="C20" i="1" s="1"/>
  <c r="G14" i="2"/>
  <c r="C14" i="1" s="1"/>
  <c r="F14" i="2"/>
  <c r="C17" i="1" s="1"/>
  <c r="H14" i="2"/>
  <c r="C15" i="1" s="1"/>
  <c r="E14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<sst xmlns="http://schemas.openxmlformats.org/spreadsheetml/2006/main" count="414" uniqueCount="300">
  <si>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</si>
  <si>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</si>
  <si>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</si>
  <si>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</si>
  <si>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</si>
  <si>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</si>
  <si>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</si>
  <si>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</si>
  <si>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</si>
  <si>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</si>
  <si>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</si>
  <si>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</si>
  <si>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</si>
  <si>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</si>
  <si>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</si>
  <si>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</si>
  <si>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</si>
  <si>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</si>
  <si>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</si>
  <si>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</si>
  <si>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</si>
  <si>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</si>
  <si>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</si>
  <si>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</si>
  <si>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</si>
  <si>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</si>
  <si>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</si>
  <si>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</si>
  <si>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</si>
  <si>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</si>
  <si>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</si>
  <si>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</si>
  <si>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</si>
  <si>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</si>
  <si>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</si>
  <si>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</si>
  <si>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</si>
  <si>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</si>
  <si>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</si>
  <si>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</si>
  <si>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</si>
  <si>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</si>
  <si>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</si>
  <si>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</si>
  <si>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</si>
  <si>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</si>
  <si>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</si>
  <si>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</si>
  <si>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</si>
  <si>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</si>
  <si>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</si>
  <si>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</si>
  <si>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</si>
  <si>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</si>
  <si>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</si>
  <si>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</si>
  <si>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</si>
  <si>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</si>
  <si>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</si>
  <si>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</si>
  <si>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</si>
  <si>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</si>
  <si>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</si>
  <si>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</si>
  <si>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</si>
  <si>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</si>
  <si>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M21</t>
  </si>
  <si>
    <t>Elektromontáže</t>
  </si>
  <si>
    <t>kus</t>
  </si>
  <si>
    <t>m</t>
  </si>
  <si>
    <t xml:space="preserve">Ukončení vodičů v rozvaděči + zapojení do 2,5 mm2 </t>
  </si>
  <si>
    <t xml:space="preserve">Ukončení kabelů v rozvaděči </t>
  </si>
  <si>
    <t xml:space="preserve">Svorka na potrubí Bernard, včetně Cu pásku </t>
  </si>
  <si>
    <t xml:space="preserve">Krabice plastová se zapojením </t>
  </si>
  <si>
    <t xml:space="preserve">Osazení hmoždinky do M8 </t>
  </si>
  <si>
    <t>hod.</t>
  </si>
  <si>
    <t>D21</t>
  </si>
  <si>
    <t>Dodávka MaR- ASŘ</t>
  </si>
  <si>
    <t>kpl.</t>
  </si>
  <si>
    <t>D22</t>
  </si>
  <si>
    <t>Dodávka MaR-Periférie</t>
  </si>
  <si>
    <t>D23</t>
  </si>
  <si>
    <t>D24</t>
  </si>
  <si>
    <t>Dodávka elektro</t>
  </si>
  <si>
    <t xml:space="preserve">Vodič silový CY zelenožlutý 6,00 mm2 - drát </t>
  </si>
  <si>
    <t xml:space="preserve">Pásky stahovací SP 100 x 2,5 </t>
  </si>
  <si>
    <t>1C</t>
  </si>
  <si>
    <t xml:space="preserve">Pásky stahovací SP 200 x 4,5 </t>
  </si>
  <si>
    <t xml:space="preserve">Drobný spojovací a montážní materiál </t>
  </si>
  <si>
    <t xml:space="preserve">Servisní nastavení a seřízení ŘS </t>
  </si>
  <si>
    <t xml:space="preserve">Zaškolení obsluhy </t>
  </si>
  <si>
    <t>soub.</t>
  </si>
  <si>
    <t>VRN</t>
  </si>
  <si>
    <t xml:space="preserve">Oprava PD na skutečné provedení </t>
  </si>
  <si>
    <t xml:space="preserve">Výchozí revizní zpráva elektro a MaR </t>
  </si>
  <si>
    <t xml:space="preserve">Mimostaveništní doprava </t>
  </si>
  <si>
    <t xml:space="preserve">Jméno : </t>
  </si>
  <si>
    <t>Plastová přechodová krabice včetně svorek</t>
  </si>
  <si>
    <t>ks</t>
  </si>
  <si>
    <t xml:space="preserve">Ochranná trubka různé rozměry Kopos tuhá </t>
  </si>
  <si>
    <t>Dodávka RK</t>
  </si>
  <si>
    <t xml:space="preserve">Montáž celoplechových rozvodnic nad 100 kg </t>
  </si>
  <si>
    <t>Svorky Bernard, pásky, pro pospojování</t>
  </si>
  <si>
    <t>Zemnící svorkovnice centrální</t>
  </si>
  <si>
    <t>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</si>
  <si>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</si>
  <si>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</si>
  <si>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</si>
  <si>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</si>
  <si>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</si>
  <si>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</si>
  <si>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</si>
  <si>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</si>
  <si>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</si>
  <si>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</si>
  <si>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</si>
  <si>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</si>
  <si>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</si>
  <si>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</si>
  <si>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20</t>
  </si>
  <si>
    <t>32</t>
  </si>
  <si>
    <t>34</t>
  </si>
  <si>
    <t>36</t>
  </si>
  <si>
    <t>M21-01</t>
  </si>
  <si>
    <t>M21-05</t>
  </si>
  <si>
    <t>M21-06</t>
  </si>
  <si>
    <t>M21-07</t>
  </si>
  <si>
    <t>M21-08</t>
  </si>
  <si>
    <t>M21-09</t>
  </si>
  <si>
    <t>M21-11</t>
  </si>
  <si>
    <t>M21-12</t>
  </si>
  <si>
    <t>M21-13</t>
  </si>
  <si>
    <t>M21-14</t>
  </si>
  <si>
    <t>M21-15</t>
  </si>
  <si>
    <t>M21-17</t>
  </si>
  <si>
    <t>M21-18</t>
  </si>
  <si>
    <t>M21-19</t>
  </si>
  <si>
    <t>M21-20</t>
  </si>
  <si>
    <t>D21-01</t>
  </si>
  <si>
    <t>D21-03</t>
  </si>
  <si>
    <t>D23-01</t>
  </si>
  <si>
    <t>D23-02</t>
  </si>
  <si>
    <t>D24-03</t>
  </si>
  <si>
    <t>D24-04</t>
  </si>
  <si>
    <t>D24-05</t>
  </si>
  <si>
    <t>D24-06</t>
  </si>
  <si>
    <t>D24-07</t>
  </si>
  <si>
    <t>D24-08</t>
  </si>
  <si>
    <t>D24-09</t>
  </si>
  <si>
    <t>D24-10</t>
  </si>
  <si>
    <t>D24-11</t>
  </si>
  <si>
    <t>D24-12</t>
  </si>
  <si>
    <t>D24-13</t>
  </si>
  <si>
    <t>D24-14</t>
  </si>
  <si>
    <t>D24-15</t>
  </si>
  <si>
    <t>HZS-01</t>
  </si>
  <si>
    <t>HZS-02</t>
  </si>
  <si>
    <t>VRN-01</t>
  </si>
  <si>
    <t>VRN-02</t>
  </si>
  <si>
    <t>VRN-03</t>
  </si>
  <si>
    <t>Vodič specílaní UTP.cat5</t>
  </si>
  <si>
    <t>D21-05</t>
  </si>
  <si>
    <t>1061-2019</t>
  </si>
  <si>
    <t xml:space="preserve">Kabel speciální J-Y(St)Y 2x2x0.8 volně uložený </t>
  </si>
  <si>
    <t>Vodič specíalní UTP.cat5</t>
  </si>
  <si>
    <t>Systém Merkur 2</t>
  </si>
  <si>
    <t>MTZ-zapojení měřiče tepla</t>
  </si>
  <si>
    <t>2</t>
  </si>
  <si>
    <t>3</t>
  </si>
  <si>
    <t>4</t>
  </si>
  <si>
    <t>16</t>
  </si>
  <si>
    <t>M21-02</t>
  </si>
  <si>
    <t>M21-03</t>
  </si>
  <si>
    <t>M21-04</t>
  </si>
  <si>
    <t>M21-16</t>
  </si>
  <si>
    <t>Systém Merkur 2 včetně konzolí</t>
  </si>
  <si>
    <t>D24-01</t>
  </si>
  <si>
    <t>D24-02</t>
  </si>
  <si>
    <t>M21-21</t>
  </si>
  <si>
    <t>21</t>
  </si>
  <si>
    <t>D24-16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</si>
  <si>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</si>
  <si>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</si>
  <si>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</si>
  <si>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</si>
  <si>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</si>
  <si>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</si>
  <si>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</si>
  <si>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</si>
  <si>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</si>
  <si>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</si>
  <si>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</si>
  <si>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35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</si>
  <si>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</si>
  <si>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</si>
  <si>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</si>
  <si>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</si>
  <si>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</si>
  <si>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</si>
  <si>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</si>
  <si>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</si>
  <si>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</si>
  <si>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</si>
  <si>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</si>
  <si>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</si>
  <si>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M21-22</t>
  </si>
  <si>
    <t xml:space="preserve">Kabel speciální JYTY s Al 2 x 1 mm volně uložený </t>
  </si>
  <si>
    <t xml:space="preserve">Ukončení vodičů v rozvaděči + zapojení do 16 mm2 </t>
  </si>
  <si>
    <t>MTZ zapojení teplotního čidla</t>
  </si>
  <si>
    <t>MTZ zapojení tlakoveho čidla</t>
  </si>
  <si>
    <t xml:space="preserve">MTZ zapojení čidla zaplavení </t>
  </si>
  <si>
    <t>MTZ zapojení čidla uníku plynu</t>
  </si>
  <si>
    <t>M21-23</t>
  </si>
  <si>
    <t>M21-24</t>
  </si>
  <si>
    <t>M21-25</t>
  </si>
  <si>
    <t>M21-26</t>
  </si>
  <si>
    <t>M21-27</t>
  </si>
  <si>
    <t>M21-28</t>
  </si>
  <si>
    <t>M21-29</t>
  </si>
  <si>
    <t>M21-30</t>
  </si>
  <si>
    <t>M21-31</t>
  </si>
  <si>
    <t>MTZ manostatu, termostatu</t>
  </si>
  <si>
    <t>D24-17</t>
  </si>
  <si>
    <t>D24-18</t>
  </si>
  <si>
    <t>D24-19</t>
  </si>
  <si>
    <t>D24-20</t>
  </si>
  <si>
    <t>D22-01</t>
  </si>
  <si>
    <t>D22-02</t>
  </si>
  <si>
    <t>D22-03</t>
  </si>
  <si>
    <t>D22-04</t>
  </si>
  <si>
    <t>D22-05</t>
  </si>
  <si>
    <t>D22-06</t>
  </si>
  <si>
    <t>Snímač teploty Ni 1000/6180ppm potrubí</t>
  </si>
  <si>
    <t>Snímač teploty Ni 1000/6180ppm  prostor</t>
  </si>
  <si>
    <t xml:space="preserve">Čidlo uníku plynu </t>
  </si>
  <si>
    <t>Čidlo zaplavení</t>
  </si>
  <si>
    <t>D22-07</t>
  </si>
  <si>
    <t>MTZ čerpadlo</t>
  </si>
  <si>
    <t>M21-32</t>
  </si>
  <si>
    <t>RK1-Kotelna A</t>
  </si>
  <si>
    <t>Nemocnice Bohumín,areál městské nemocnice, Slezská 207, Starý Bohumín</t>
  </si>
  <si>
    <t>OPTIMALIZACE TEPELNÉHO HOSPODÁŘSTVÍ</t>
  </si>
  <si>
    <t>Položkový rozpočet RK1- kotelna A</t>
  </si>
  <si>
    <t xml:space="preserve">Kabel CYKY-m 750 V 4 x 1,5 mm2 volně uložený </t>
  </si>
  <si>
    <t xml:space="preserve">Kabel CYKY-m 750 V 3 x 1,5 mm2 volně uložený </t>
  </si>
  <si>
    <t>Kabel speciální  LiYCY 2x0,14</t>
  </si>
  <si>
    <t xml:space="preserve">Kabel speciální J-Y(St)Y 4x2x0.8 volně uložený </t>
  </si>
  <si>
    <t xml:space="preserve">Kabel speciální J-Y(St)Y 1x2x0.8 volně uložený </t>
  </si>
  <si>
    <t>Výzbroj stávajícího rozvaděče jištění 3x40A</t>
  </si>
  <si>
    <t>Vypínač č.1 nástěnný</t>
  </si>
  <si>
    <t>Průmyslové zářivkové svítidlo IP 65,komplet</t>
  </si>
  <si>
    <t>Nouzové odstavení + ochrana proti náhodnému sepnutí</t>
  </si>
  <si>
    <t>MTZ čerpadlo,servopohon, solenoid</t>
  </si>
  <si>
    <t>MTZ plynový kotel</t>
  </si>
  <si>
    <t xml:space="preserve">MTZ zapojení plynoměr, vodoměr </t>
  </si>
  <si>
    <t>MTZ plovakový snímač hladiny</t>
  </si>
  <si>
    <t>Přístrojová náplň PLC dle specifikace RK1</t>
  </si>
  <si>
    <t>SW aplikace pro ŘS RK1</t>
  </si>
  <si>
    <t>Počítač Intel Core i3 10100 Comet Lake 4.3 GHz, Intel UHD Graphics 630, RAM 8GB DDR4, SSD 256 GB, DVD, Wi-Fi, VGA D-SUB a HDMI, 4× USB 3.2, 4× USB 2.0, typ skříně: Desktop, myš a klávesnice, Windows 10 Pro, včetně monitoru 24"</t>
  </si>
  <si>
    <t>HW Licence 5000 proměnných, ovladač AktivX, USB</t>
  </si>
  <si>
    <t>D21-04</t>
  </si>
  <si>
    <t>D21-06</t>
  </si>
  <si>
    <t>Vizualizace RK1</t>
  </si>
  <si>
    <t>Snímač teploty  Ni 1000/6180ppm venkovní</t>
  </si>
  <si>
    <t>Snímač teploty Ni 1000/6180ppm jímka TUV</t>
  </si>
  <si>
    <t>Termostat Havarijní TUV</t>
  </si>
  <si>
    <t>Snímač výšky hladiny 4-20mA,1200mm, 200mm neměř.</t>
  </si>
  <si>
    <t xml:space="preserve">Rozvaděč Schrack RK1 včetně výzbroje    </t>
  </si>
  <si>
    <t>Dílenská výroba rozvaděče RK1</t>
  </si>
  <si>
    <t>Servopohon 24VDC, 0-10V</t>
  </si>
  <si>
    <t>D22-08</t>
  </si>
  <si>
    <t>D22-09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</si>
  <si>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</si>
  <si>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</si>
  <si>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</si>
  <si>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</si>
  <si>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</si>
  <si>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</si>
  <si>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</si>
  <si>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</si>
  <si>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</si>
  <si>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</si>
  <si>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</si>
  <si>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</si>
  <si>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</si>
  <si>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</si>
  <si>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</si>
  <si>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</si>
  <si>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</si>
  <si>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</si>
  <si>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</si>
  <si>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</si>
  <si>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</si>
  <si>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</si>
  <si>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</si>
  <si>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</si>
  <si>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</si>
  <si>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D24-21</t>
  </si>
  <si>
    <t>Datum :17.9.2021</t>
  </si>
  <si>
    <t xml:space="preserve">Kabel CYKY-m 750 V 4 x 4 mm2 volně uložený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</si>
</sst>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7" fillId="0" borderId="18" xfId="0" applyFont="1" applyBorder="1"/>
    <xf numFmtId="0" fontId="7" fillId="0" borderId="0" xfId="1" applyFont="1" applyBorder="1"/>
    <xf numFmtId="4" fontId="8" fillId="0" borderId="53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left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center" shrinkToFit="1"/>
    </xf>
    <xf numFmtId="0" fontId="3" fillId="0" borderId="60" xfId="1" applyFont="1" applyFill="1" applyBorder="1"/>
    <xf numFmtId="0" fontId="9" fillId="0" borderId="60" xfId="1" applyFill="1" applyBorder="1" applyAlignment="1">
      <alignment horizontal="center"/>
    </xf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4" fontId="8" fillId="0" borderId="53" xfId="1" applyNumberFormat="1" applyFont="1" applyFill="1" applyBorder="1"/>
    <xf numFmtId="0" fontId="21" fillId="0" borderId="3" xfId="0" applyFont="1" applyBorder="1"/>
    <xf numFmtId="0" fontId="3" fillId="3" borderId="0" xfId="0" applyFont="1" applyFill="1" applyBorder="1"/>
    <xf numFmtId="0" fontId="0" fillId="3" borderId="0" xfId="0" applyFill="1" applyBorder="1"/>
    <xf numFmtId="0" fontId="0" fillId="3" borderId="7" xfId="0" applyFill="1" applyBorder="1"/>
    <xf numFmtId="0" fontId="9" fillId="0" borderId="48" xfId="1" applyFont="1" applyBorder="1" applyAlignment="1"/>
    <xf numFmtId="0" fontId="9" fillId="0" borderId="49" xfId="1" applyFont="1" applyBorder="1" applyAlignment="1"/>
    <xf numFmtId="0" fontId="9" fillId="0" borderId="48" xfId="1" applyFill="1" applyBorder="1" applyAlignment="1">
      <alignment shrinkToFit="1"/>
    </xf>
    <xf numFmtId="0" fontId="9" fillId="0" borderId="49" xfId="1" applyFill="1" applyBorder="1" applyAlignment="1">
      <alignment shrinkToFit="1"/>
    </xf>
    <xf numFmtId="49" fontId="20" fillId="0" borderId="57" xfId="0" applyNumberFormat="1" applyFont="1" applyFill="1" applyBorder="1"/>
    <xf numFmtId="49" fontId="3" fillId="0" borderId="60" xfId="1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Fill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1" sqref="F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178" t="s">
        <v>239</v>
      </c>
      <c r="E3" s="5"/>
      <c r="F3" s="5" t="s">
        <v>3</v>
      </c>
      <c r="G3" s="6"/>
    </row>
    <row r="4" spans="1:57" ht="12.95" customHeight="1" x14ac:dyDescent="0.2">
      <c r="A4" s="7"/>
      <c r="B4" s="8"/>
      <c r="C4" s="179" t="s">
        <v>240</v>
      </c>
      <c r="D4" s="180"/>
      <c r="E4" s="180"/>
      <c r="F4" s="180"/>
      <c r="G4" s="181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241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9"/>
      <c r="D7" s="190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9"/>
      <c r="D8" s="190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>
        <v>4</v>
      </c>
      <c r="D9" s="25"/>
      <c r="E9" s="26" t="s">
        <v>13</v>
      </c>
      <c r="F9" s="25"/>
      <c r="G9" s="164" t="s">
        <v>162</v>
      </c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91"/>
      <c r="F11" s="192"/>
      <c r="G11" s="193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96</v>
      </c>
      <c r="D24" s="15"/>
      <c r="E24" s="16" t="s">
        <v>35</v>
      </c>
      <c r="F24" s="15"/>
      <c r="G24" s="17"/>
    </row>
    <row r="25" spans="1:7" x14ac:dyDescent="0.2">
      <c r="A25" s="28" t="s">
        <v>298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94"/>
      <c r="C37" s="194"/>
      <c r="D37" s="194"/>
      <c r="E37" s="194"/>
      <c r="F37" s="194"/>
      <c r="G37" s="194"/>
      <c r="H37" t="s">
        <v>4</v>
      </c>
    </row>
    <row r="38" spans="1:8" ht="12.75" customHeight="1" x14ac:dyDescent="0.2">
      <c r="A38" s="68"/>
      <c r="B38" s="194"/>
      <c r="C38" s="194"/>
      <c r="D38" s="194"/>
      <c r="E38" s="194"/>
      <c r="F38" s="194"/>
      <c r="G38" s="194"/>
      <c r="H38" t="s">
        <v>4</v>
      </c>
    </row>
    <row r="39" spans="1:8" x14ac:dyDescent="0.2">
      <c r="A39" s="68"/>
      <c r="B39" s="194"/>
      <c r="C39" s="194"/>
      <c r="D39" s="194"/>
      <c r="E39" s="194"/>
      <c r="F39" s="194"/>
      <c r="G39" s="194"/>
      <c r="H39" t="s">
        <v>4</v>
      </c>
    </row>
    <row r="40" spans="1:8" x14ac:dyDescent="0.2">
      <c r="A40" s="68"/>
      <c r="B40" s="194"/>
      <c r="C40" s="194"/>
      <c r="D40" s="194"/>
      <c r="E40" s="194"/>
      <c r="F40" s="194"/>
      <c r="G40" s="194"/>
      <c r="H40" t="s">
        <v>4</v>
      </c>
    </row>
    <row r="41" spans="1:8" x14ac:dyDescent="0.2">
      <c r="A41" s="68"/>
      <c r="B41" s="194"/>
      <c r="C41" s="194"/>
      <c r="D41" s="194"/>
      <c r="E41" s="194"/>
      <c r="F41" s="194"/>
      <c r="G41" s="194"/>
      <c r="H41" t="s">
        <v>4</v>
      </c>
    </row>
    <row r="42" spans="1:8" x14ac:dyDescent="0.2">
      <c r="A42" s="68"/>
      <c r="B42" s="194"/>
      <c r="C42" s="194"/>
      <c r="D42" s="194"/>
      <c r="E42" s="194"/>
      <c r="F42" s="194"/>
      <c r="G42" s="194"/>
      <c r="H42" t="s">
        <v>4</v>
      </c>
    </row>
    <row r="43" spans="1:8" x14ac:dyDescent="0.2">
      <c r="A43" s="68"/>
      <c r="B43" s="194"/>
      <c r="C43" s="194"/>
      <c r="D43" s="194"/>
      <c r="E43" s="194"/>
      <c r="F43" s="194"/>
      <c r="G43" s="194"/>
      <c r="H43" t="s">
        <v>4</v>
      </c>
    </row>
    <row r="44" spans="1:8" x14ac:dyDescent="0.2">
      <c r="A44" s="68"/>
      <c r="B44" s="194"/>
      <c r="C44" s="194"/>
      <c r="D44" s="194"/>
      <c r="E44" s="194"/>
      <c r="F44" s="194"/>
      <c r="G44" s="194"/>
      <c r="H44" t="s">
        <v>4</v>
      </c>
    </row>
    <row r="45" spans="1:8" ht="3" customHeight="1" x14ac:dyDescent="0.2">
      <c r="A45" s="68"/>
      <c r="B45" s="194"/>
      <c r="C45" s="194"/>
      <c r="D45" s="194"/>
      <c r="E45" s="194"/>
      <c r="F45" s="194"/>
      <c r="G45" s="194"/>
      <c r="H45" t="s">
        <v>4</v>
      </c>
    </row>
    <row r="46" spans="1:8" x14ac:dyDescent="0.2">
      <c r="B46" s="188"/>
      <c r="C46" s="188"/>
      <c r="D46" s="188"/>
      <c r="E46" s="188"/>
      <c r="F46" s="188"/>
      <c r="G46" s="188"/>
    </row>
    <row r="47" spans="1:8" x14ac:dyDescent="0.2">
      <c r="B47" s="188"/>
      <c r="C47" s="188"/>
      <c r="D47" s="188"/>
      <c r="E47" s="188"/>
      <c r="F47" s="188"/>
      <c r="G47" s="188"/>
    </row>
    <row r="48" spans="1:8" x14ac:dyDescent="0.2">
      <c r="B48" s="188"/>
      <c r="C48" s="188"/>
      <c r="D48" s="188"/>
      <c r="E48" s="188"/>
      <c r="F48" s="188"/>
      <c r="G48" s="188"/>
    </row>
    <row r="49" spans="2:7" x14ac:dyDescent="0.2">
      <c r="B49" s="188"/>
      <c r="C49" s="188"/>
      <c r="D49" s="188"/>
      <c r="E49" s="188"/>
      <c r="F49" s="188"/>
      <c r="G49" s="188"/>
    </row>
    <row r="50" spans="2:7" x14ac:dyDescent="0.2">
      <c r="B50" s="188"/>
      <c r="C50" s="188"/>
      <c r="D50" s="188"/>
      <c r="E50" s="188"/>
      <c r="F50" s="188"/>
      <c r="G50" s="188"/>
    </row>
    <row r="51" spans="2:7" x14ac:dyDescent="0.2">
      <c r="B51" s="188"/>
      <c r="C51" s="188"/>
      <c r="D51" s="188"/>
      <c r="E51" s="188"/>
      <c r="F51" s="188"/>
      <c r="G51" s="188"/>
    </row>
    <row r="52" spans="2:7" x14ac:dyDescent="0.2">
      <c r="B52" s="188"/>
      <c r="C52" s="188"/>
      <c r="D52" s="188"/>
      <c r="E52" s="188"/>
      <c r="F52" s="188"/>
      <c r="G52" s="188"/>
    </row>
    <row r="53" spans="2:7" x14ac:dyDescent="0.2">
      <c r="B53" s="188"/>
      <c r="C53" s="188"/>
      <c r="D53" s="188"/>
      <c r="E53" s="188"/>
      <c r="F53" s="188"/>
      <c r="G53" s="188"/>
    </row>
    <row r="54" spans="2:7" x14ac:dyDescent="0.2">
      <c r="B54" s="188"/>
      <c r="C54" s="188"/>
      <c r="D54" s="188"/>
      <c r="E54" s="188"/>
      <c r="F54" s="188"/>
      <c r="G54" s="188"/>
    </row>
    <row r="55" spans="2:7" x14ac:dyDescent="0.2">
      <c r="B55" s="188"/>
      <c r="C55" s="188"/>
      <c r="D55" s="188"/>
      <c r="E55" s="188"/>
      <c r="F55" s="188"/>
      <c r="G55" s="18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verticalDpi="300" r:id="rId1"/>
  <headerFooter alignWithMargins="0"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C2" sqref="C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5" t="s">
        <v>5</v>
      </c>
      <c r="B1" s="196"/>
      <c r="C1" s="69" t="str">
        <f>CONCATENATE(cislostavby," ",nazevstavby)</f>
        <v xml:space="preserve"> OPTIMALIZACE TEPELNÉHO HOSPODÁŘSTVÍ</v>
      </c>
      <c r="D1" s="70"/>
      <c r="E1" s="71"/>
      <c r="F1" s="70"/>
      <c r="G1" s="72"/>
      <c r="H1" s="73"/>
      <c r="I1" s="74"/>
    </row>
    <row r="2" spans="1:57" ht="13.5" thickBot="1" x14ac:dyDescent="0.25">
      <c r="A2" s="197" t="s">
        <v>1</v>
      </c>
      <c r="B2" s="198"/>
      <c r="C2" s="75" t="str">
        <f>CONCATENATE(cisloobjektu," ",nazevobjektu)</f>
        <v xml:space="preserve"> Nemocnice Bohumín,areál městské nemocnice, Slezská 207, Starý Bohumín</v>
      </c>
      <c r="D2" s="76"/>
      <c r="E2" s="77"/>
      <c r="F2" s="76"/>
      <c r="G2" s="182"/>
      <c r="H2" s="182"/>
      <c r="I2" s="183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60" t="str">
        <f>Položky!B7</f>
        <v>M21</v>
      </c>
      <c r="B7" s="86" t="str">
        <f>Položky!C7</f>
        <v>Elektromontáže</v>
      </c>
      <c r="C7" s="87"/>
      <c r="D7" s="88"/>
      <c r="E7" s="161"/>
      <c r="F7" s="162">
        <f>Položky!BB39</f>
        <v>0</v>
      </c>
      <c r="G7" s="162">
        <f>Položky!BC39</f>
        <v>0</v>
      </c>
      <c r="H7" s="162">
        <f>Položky!G39</f>
        <v>0</v>
      </c>
      <c r="I7" s="163">
        <f>Položky!BE39</f>
        <v>0</v>
      </c>
    </row>
    <row r="8" spans="1:57" s="11" customFormat="1" x14ac:dyDescent="0.2">
      <c r="A8" s="160" t="str">
        <f>Položky!B40</f>
        <v>D21</v>
      </c>
      <c r="B8" s="86" t="str">
        <f>Položky!C40</f>
        <v>Dodávka MaR- ASŘ</v>
      </c>
      <c r="C8" s="87"/>
      <c r="D8" s="88"/>
      <c r="E8" s="161"/>
      <c r="F8" s="162">
        <f>Položky!BB46</f>
        <v>0</v>
      </c>
      <c r="G8" s="162">
        <f>Položky!G46</f>
        <v>0</v>
      </c>
      <c r="H8" s="162">
        <f>Položky!BD46</f>
        <v>0</v>
      </c>
      <c r="I8" s="163">
        <f>Položky!BE46</f>
        <v>0</v>
      </c>
    </row>
    <row r="9" spans="1:57" s="11" customFormat="1" x14ac:dyDescent="0.2">
      <c r="A9" s="160" t="str">
        <f>Položky!B47</f>
        <v>D22</v>
      </c>
      <c r="B9" s="86" t="str">
        <f>Položky!C47</f>
        <v>Dodávka MaR-Periférie</v>
      </c>
      <c r="C9" s="87"/>
      <c r="D9" s="88"/>
      <c r="E9" s="161"/>
      <c r="F9" s="162">
        <f>Položky!BB57</f>
        <v>0</v>
      </c>
      <c r="G9" s="162">
        <f>Položky!G57</f>
        <v>0</v>
      </c>
      <c r="H9" s="162">
        <f>Položky!BD57</f>
        <v>0</v>
      </c>
      <c r="I9" s="163">
        <f>Položky!BE57</f>
        <v>0</v>
      </c>
    </row>
    <row r="10" spans="1:57" s="11" customFormat="1" x14ac:dyDescent="0.2">
      <c r="A10" s="160" t="str">
        <f>Položky!B58</f>
        <v>D23</v>
      </c>
      <c r="B10" s="86" t="str">
        <f>Položky!C58</f>
        <v>Dodávka RK</v>
      </c>
      <c r="C10" s="87"/>
      <c r="D10" s="88"/>
      <c r="E10" s="161"/>
      <c r="F10" s="162">
        <f>Položky!BB61</f>
        <v>0</v>
      </c>
      <c r="G10" s="162">
        <f>Položky!G61</f>
        <v>0</v>
      </c>
      <c r="H10" s="162">
        <f>Položky!BD61</f>
        <v>0</v>
      </c>
      <c r="I10" s="163">
        <f>Položky!BE61</f>
        <v>0</v>
      </c>
    </row>
    <row r="11" spans="1:57" s="11" customFormat="1" x14ac:dyDescent="0.2">
      <c r="A11" s="160" t="str">
        <f>Položky!B62</f>
        <v>D24</v>
      </c>
      <c r="B11" s="86" t="str">
        <f>Položky!C62</f>
        <v>Dodávka elektro</v>
      </c>
      <c r="C11" s="87"/>
      <c r="D11" s="88"/>
      <c r="E11" s="161"/>
      <c r="F11" s="162">
        <f>Položky!BB84</f>
        <v>0</v>
      </c>
      <c r="G11" s="162">
        <f>Položky!G84</f>
        <v>0</v>
      </c>
      <c r="H11" s="162">
        <f>Položky!BD84</f>
        <v>0</v>
      </c>
      <c r="I11" s="163">
        <f>Položky!BE84</f>
        <v>0</v>
      </c>
    </row>
    <row r="12" spans="1:57" s="11" customFormat="1" x14ac:dyDescent="0.2">
      <c r="A12" s="160" t="str">
        <f>Položky!B85</f>
        <v>HZS</v>
      </c>
      <c r="B12" s="86" t="str">
        <f>Položky!C85</f>
        <v>HZS</v>
      </c>
      <c r="C12" s="87"/>
      <c r="D12" s="88"/>
      <c r="E12" s="161">
        <f>Položky!G88</f>
        <v>0</v>
      </c>
      <c r="F12" s="162">
        <f>Položky!BB88</f>
        <v>0</v>
      </c>
      <c r="G12" s="162">
        <f>Položky!BC88</f>
        <v>0</v>
      </c>
      <c r="H12" s="162">
        <f>Položky!BD88</f>
        <v>0</v>
      </c>
      <c r="I12" s="163">
        <f>Položky!BE88</f>
        <v>0</v>
      </c>
    </row>
    <row r="13" spans="1:57" s="11" customFormat="1" ht="13.5" thickBot="1" x14ac:dyDescent="0.25">
      <c r="A13" s="160" t="str">
        <f>Položky!B89</f>
        <v>VRN</v>
      </c>
      <c r="B13" s="86" t="str">
        <f>Položky!C89</f>
        <v>VRN</v>
      </c>
      <c r="C13" s="87"/>
      <c r="D13" s="88"/>
      <c r="E13" s="161">
        <f>Položky!G93</f>
        <v>0</v>
      </c>
      <c r="F13" s="162">
        <f>Položky!BB93</f>
        <v>0</v>
      </c>
      <c r="G13" s="162">
        <f>Položky!BC93</f>
        <v>0</v>
      </c>
      <c r="H13" s="162">
        <f>Položky!BD93</f>
        <v>0</v>
      </c>
      <c r="I13" s="163">
        <f>Položky!BE93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/>
      <c r="B19" s="107"/>
      <c r="C19" s="107"/>
      <c r="D19" s="108"/>
      <c r="E19" s="109"/>
      <c r="F19" s="110"/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8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199">
        <f>SUM(H19:H19)</f>
        <v>0</v>
      </c>
      <c r="I20" s="200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3">
    <mergeCell ref="A1:B1"/>
    <mergeCell ref="A2:B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verticalDpi="300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0"/>
  <sheetViews>
    <sheetView showGridLines="0" showZeros="0" tabSelected="1" topLeftCell="A78" workbookViewId="0">
      <selection activeCell="F93" sqref="F93"/>
    </sheetView>
  </sheetViews>
  <sheetFormatPr defaultColWidth="9.140625" defaultRowHeight="12.75" x14ac:dyDescent="0.2"/>
  <cols>
    <col min="1" max="1" width="3.85546875" style="123" customWidth="1"/>
    <col min="2" max="2" width="6.85546875" style="123" customWidth="1"/>
    <col min="3" max="3" width="40.42578125" style="123" customWidth="1"/>
    <col min="4" max="4" width="5.5703125" style="123" customWidth="1"/>
    <col min="5" max="5" width="8.5703125" style="154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1" t="s">
        <v>242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2" t="s">
        <v>5</v>
      </c>
      <c r="B3" s="203"/>
      <c r="C3" s="128" t="str">
        <f>CONCATENATE(cislostavby," ",nazevstavby)</f>
        <v xml:space="preserve"> OPTIMALIZACE TEPELNÉHO HOSPODÁŘSTVÍ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4" t="s">
        <v>1</v>
      </c>
      <c r="B4" s="205"/>
      <c r="C4" s="133" t="str">
        <f>CONCATENATE(cisloobjektu," ",nazevobjektu)</f>
        <v xml:space="preserve"> Nemocnice Bohumín,areál městské nemocnice, Slezská 207, Starý Bohumín</v>
      </c>
      <c r="D4" s="134"/>
      <c r="E4" s="184"/>
      <c r="F4" s="184"/>
      <c r="G4" s="185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ht="15" x14ac:dyDescent="0.25">
      <c r="A8" s="186" t="s">
        <v>104</v>
      </c>
      <c r="B8" s="167" t="s">
        <v>123</v>
      </c>
      <c r="C8" s="170" t="s">
        <v>101</v>
      </c>
      <c r="D8" s="171" t="s">
        <v>68</v>
      </c>
      <c r="E8" s="168">
        <v>1</v>
      </c>
      <c r="F8" s="168">
        <v>0</v>
      </c>
      <c r="G8" s="169">
        <f t="shared" ref="G8:G38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4</v>
      </c>
      <c r="BA8" s="123">
        <f t="shared" ref="BA8:BA37" si="1">IF(AZ8=1,G8,0)</f>
        <v>0</v>
      </c>
      <c r="BB8" s="123">
        <f t="shared" ref="BB8:BB37" si="2">IF(AZ8=2,G8,0)</f>
        <v>0</v>
      </c>
      <c r="BC8" s="123">
        <f t="shared" ref="BC8:BC37" si="3">IF(AZ8=3,G8,0)</f>
        <v>0</v>
      </c>
      <c r="BD8" s="123">
        <f t="shared" ref="BD8:BD37" si="4">IF(AZ8=4,G8,0)</f>
        <v>0</v>
      </c>
      <c r="BE8" s="123">
        <f t="shared" ref="BE8:BE37" si="5">IF(AZ8=5,G8,0)</f>
        <v>0</v>
      </c>
      <c r="CZ8" s="123">
        <v>0</v>
      </c>
    </row>
    <row r="9" spans="1:104" ht="15" x14ac:dyDescent="0.25">
      <c r="A9" s="186" t="s">
        <v>167</v>
      </c>
      <c r="B9" s="167" t="s">
        <v>171</v>
      </c>
      <c r="C9" s="170" t="s">
        <v>299</v>
      </c>
      <c r="D9" s="171" t="s">
        <v>69</v>
      </c>
      <c r="E9" s="168">
        <v>50</v>
      </c>
      <c r="F9" s="168">
        <v>0</v>
      </c>
      <c r="G9" s="169">
        <f t="shared" si="0"/>
        <v>0</v>
      </c>
      <c r="O9" s="150">
        <v>2</v>
      </c>
      <c r="AA9" s="123">
        <v>12</v>
      </c>
      <c r="AB9" s="123">
        <v>0</v>
      </c>
      <c r="AC9" s="123">
        <v>4</v>
      </c>
      <c r="AZ9" s="123">
        <v>4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ht="15" x14ac:dyDescent="0.25">
      <c r="A10" s="186" t="s">
        <v>168</v>
      </c>
      <c r="B10" s="167" t="s">
        <v>172</v>
      </c>
      <c r="C10" s="170" t="s">
        <v>243</v>
      </c>
      <c r="D10" s="171" t="s">
        <v>69</v>
      </c>
      <c r="E10" s="168">
        <v>100</v>
      </c>
      <c r="F10" s="168">
        <v>0</v>
      </c>
      <c r="G10" s="169">
        <f t="shared" ref="G10:G16" si="6">E10*F10</f>
        <v>0</v>
      </c>
      <c r="O10" s="150"/>
    </row>
    <row r="11" spans="1:104" ht="15" x14ac:dyDescent="0.25">
      <c r="A11" s="186" t="s">
        <v>169</v>
      </c>
      <c r="B11" s="167" t="s">
        <v>173</v>
      </c>
      <c r="C11" s="170" t="s">
        <v>244</v>
      </c>
      <c r="D11" s="172" t="s">
        <v>69</v>
      </c>
      <c r="E11" s="168">
        <v>600</v>
      </c>
      <c r="F11" s="168">
        <v>0</v>
      </c>
      <c r="G11" s="169">
        <f t="shared" si="6"/>
        <v>0</v>
      </c>
      <c r="O11" s="150"/>
    </row>
    <row r="12" spans="1:104" ht="15" x14ac:dyDescent="0.25">
      <c r="A12" s="186" t="s">
        <v>105</v>
      </c>
      <c r="B12" s="167" t="s">
        <v>124</v>
      </c>
      <c r="C12" s="170" t="s">
        <v>246</v>
      </c>
      <c r="D12" s="172" t="s">
        <v>69</v>
      </c>
      <c r="E12" s="168">
        <v>100</v>
      </c>
      <c r="F12" s="168">
        <v>0</v>
      </c>
      <c r="G12" s="169">
        <f t="shared" si="6"/>
        <v>0</v>
      </c>
      <c r="O12" s="150"/>
    </row>
    <row r="13" spans="1:104" ht="15" x14ac:dyDescent="0.25">
      <c r="A13" s="186" t="s">
        <v>106</v>
      </c>
      <c r="B13" s="167" t="s">
        <v>125</v>
      </c>
      <c r="C13" s="170" t="s">
        <v>163</v>
      </c>
      <c r="D13" s="171" t="s">
        <v>69</v>
      </c>
      <c r="E13" s="168">
        <v>340</v>
      </c>
      <c r="F13" s="168">
        <v>0</v>
      </c>
      <c r="G13" s="169">
        <f t="shared" si="6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4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ht="15" x14ac:dyDescent="0.25">
      <c r="A14" s="186" t="s">
        <v>107</v>
      </c>
      <c r="B14" s="167" t="s">
        <v>126</v>
      </c>
      <c r="C14" s="170" t="s">
        <v>247</v>
      </c>
      <c r="D14" s="172" t="s">
        <v>69</v>
      </c>
      <c r="E14" s="168">
        <v>100</v>
      </c>
      <c r="F14" s="168">
        <v>0</v>
      </c>
      <c r="G14" s="169">
        <f t="shared" si="6"/>
        <v>0</v>
      </c>
      <c r="O14" s="150"/>
    </row>
    <row r="15" spans="1:104" ht="15" x14ac:dyDescent="0.25">
      <c r="A15" s="186" t="s">
        <v>108</v>
      </c>
      <c r="B15" s="167" t="s">
        <v>127</v>
      </c>
      <c r="C15" s="170" t="s">
        <v>206</v>
      </c>
      <c r="D15" s="172" t="s">
        <v>69</v>
      </c>
      <c r="E15" s="168">
        <v>420</v>
      </c>
      <c r="F15" s="168">
        <v>0</v>
      </c>
      <c r="G15" s="169">
        <f t="shared" si="6"/>
        <v>0</v>
      </c>
      <c r="O15" s="150"/>
    </row>
    <row r="16" spans="1:104" ht="15" x14ac:dyDescent="0.25">
      <c r="A16" s="186" t="s">
        <v>109</v>
      </c>
      <c r="B16" s="167" t="s">
        <v>128</v>
      </c>
      <c r="C16" s="170" t="s">
        <v>245</v>
      </c>
      <c r="D16" s="172" t="s">
        <v>69</v>
      </c>
      <c r="E16" s="168">
        <v>80</v>
      </c>
      <c r="F16" s="168">
        <v>0</v>
      </c>
      <c r="G16" s="169">
        <f t="shared" si="6"/>
        <v>0</v>
      </c>
      <c r="O16" s="150"/>
    </row>
    <row r="17" spans="1:104" ht="15" x14ac:dyDescent="0.25">
      <c r="A17" s="186" t="s">
        <v>110</v>
      </c>
      <c r="B17" s="167" t="s">
        <v>129</v>
      </c>
      <c r="C17" s="170" t="s">
        <v>164</v>
      </c>
      <c r="D17" s="172" t="s">
        <v>69</v>
      </c>
      <c r="E17" s="166">
        <v>100</v>
      </c>
      <c r="F17" s="168">
        <v>0</v>
      </c>
      <c r="G17" s="169">
        <f t="shared" si="0"/>
        <v>0</v>
      </c>
      <c r="O17" s="150"/>
    </row>
    <row r="18" spans="1:104" ht="15" x14ac:dyDescent="0.25">
      <c r="A18" s="186" t="s">
        <v>111</v>
      </c>
      <c r="B18" s="167" t="s">
        <v>130</v>
      </c>
      <c r="C18" s="170" t="s">
        <v>84</v>
      </c>
      <c r="D18" s="171" t="s">
        <v>69</v>
      </c>
      <c r="E18" s="168">
        <v>80</v>
      </c>
      <c r="F18" s="168">
        <v>0</v>
      </c>
      <c r="G18" s="169">
        <f t="shared" si="0"/>
        <v>0</v>
      </c>
      <c r="O18" s="150"/>
    </row>
    <row r="19" spans="1:104" ht="15" x14ac:dyDescent="0.25">
      <c r="A19" s="186" t="s">
        <v>112</v>
      </c>
      <c r="B19" s="167" t="s">
        <v>131</v>
      </c>
      <c r="C19" s="170" t="s">
        <v>99</v>
      </c>
      <c r="D19" s="172" t="s">
        <v>69</v>
      </c>
      <c r="E19" s="168">
        <v>300</v>
      </c>
      <c r="F19" s="168">
        <v>0</v>
      </c>
      <c r="G19" s="169">
        <f t="shared" si="0"/>
        <v>0</v>
      </c>
      <c r="O19" s="150"/>
    </row>
    <row r="20" spans="1:104" ht="15" x14ac:dyDescent="0.25">
      <c r="A20" s="186" t="s">
        <v>113</v>
      </c>
      <c r="B20" s="167" t="s">
        <v>132</v>
      </c>
      <c r="C20" s="170" t="s">
        <v>165</v>
      </c>
      <c r="D20" s="172" t="s">
        <v>69</v>
      </c>
      <c r="E20" s="168">
        <v>80</v>
      </c>
      <c r="F20" s="168">
        <v>0</v>
      </c>
      <c r="G20" s="169">
        <f t="shared" si="0"/>
        <v>0</v>
      </c>
      <c r="O20" s="150"/>
    </row>
    <row r="21" spans="1:104" ht="15" x14ac:dyDescent="0.25">
      <c r="A21" s="186" t="s">
        <v>114</v>
      </c>
      <c r="B21" s="167" t="s">
        <v>133</v>
      </c>
      <c r="C21" s="170" t="s">
        <v>207</v>
      </c>
      <c r="D21" s="172" t="s">
        <v>68</v>
      </c>
      <c r="E21" s="168">
        <v>4</v>
      </c>
      <c r="F21" s="168">
        <v>0</v>
      </c>
      <c r="G21" s="169">
        <f t="shared" si="0"/>
        <v>0</v>
      </c>
      <c r="O21" s="150"/>
    </row>
    <row r="22" spans="1:104" ht="15" x14ac:dyDescent="0.25">
      <c r="A22" s="186" t="s">
        <v>115</v>
      </c>
      <c r="B22" s="167" t="s">
        <v>174</v>
      </c>
      <c r="C22" s="170" t="s">
        <v>70</v>
      </c>
      <c r="D22" s="171" t="s">
        <v>68</v>
      </c>
      <c r="E22" s="168">
        <v>162</v>
      </c>
      <c r="F22" s="168">
        <v>0</v>
      </c>
      <c r="G22" s="169">
        <f t="shared" si="0"/>
        <v>0</v>
      </c>
      <c r="O22" s="150">
        <v>2</v>
      </c>
      <c r="AA22" s="123">
        <v>12</v>
      </c>
      <c r="AB22" s="123">
        <v>0</v>
      </c>
      <c r="AC22" s="123">
        <v>9</v>
      </c>
      <c r="AZ22" s="123">
        <v>4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ht="15" x14ac:dyDescent="0.25">
      <c r="A23" s="186" t="s">
        <v>170</v>
      </c>
      <c r="B23" s="167" t="s">
        <v>134</v>
      </c>
      <c r="C23" s="170" t="s">
        <v>71</v>
      </c>
      <c r="D23" s="171" t="s">
        <v>68</v>
      </c>
      <c r="E23" s="168">
        <v>72</v>
      </c>
      <c r="F23" s="168">
        <v>0</v>
      </c>
      <c r="G23" s="169">
        <f t="shared" si="0"/>
        <v>0</v>
      </c>
      <c r="O23" s="150">
        <v>2</v>
      </c>
      <c r="AA23" s="123">
        <v>12</v>
      </c>
      <c r="AB23" s="123">
        <v>0</v>
      </c>
      <c r="AC23" s="123">
        <v>10</v>
      </c>
      <c r="AZ23" s="123">
        <v>4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ht="15" x14ac:dyDescent="0.25">
      <c r="A24" s="186" t="s">
        <v>116</v>
      </c>
      <c r="B24" s="167" t="s">
        <v>135</v>
      </c>
      <c r="C24" s="170" t="s">
        <v>72</v>
      </c>
      <c r="D24" s="171" t="s">
        <v>68</v>
      </c>
      <c r="E24" s="168">
        <v>10</v>
      </c>
      <c r="F24" s="168">
        <v>0</v>
      </c>
      <c r="G24" s="169">
        <f t="shared" si="0"/>
        <v>0</v>
      </c>
      <c r="O24" s="150">
        <v>2</v>
      </c>
      <c r="AA24" s="123">
        <v>12</v>
      </c>
      <c r="AB24" s="123">
        <v>0</v>
      </c>
      <c r="AC24" s="123">
        <v>11</v>
      </c>
      <c r="AZ24" s="123">
        <v>4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ht="15" x14ac:dyDescent="0.25">
      <c r="A25" s="186" t="s">
        <v>117</v>
      </c>
      <c r="B25" s="167" t="s">
        <v>136</v>
      </c>
      <c r="C25" s="170" t="s">
        <v>103</v>
      </c>
      <c r="D25" s="171" t="s">
        <v>68</v>
      </c>
      <c r="E25" s="168">
        <v>1</v>
      </c>
      <c r="F25" s="168">
        <v>0</v>
      </c>
      <c r="G25" s="169">
        <f t="shared" si="0"/>
        <v>0</v>
      </c>
      <c r="O25" s="150"/>
    </row>
    <row r="26" spans="1:104" ht="15" x14ac:dyDescent="0.25">
      <c r="A26" s="186" t="s">
        <v>118</v>
      </c>
      <c r="B26" s="167" t="s">
        <v>137</v>
      </c>
      <c r="C26" s="170" t="s">
        <v>73</v>
      </c>
      <c r="D26" s="171" t="s">
        <v>68</v>
      </c>
      <c r="E26" s="166">
        <v>10</v>
      </c>
      <c r="F26" s="168">
        <v>0</v>
      </c>
      <c r="G26" s="169">
        <f t="shared" si="0"/>
        <v>0</v>
      </c>
      <c r="O26" s="150">
        <v>2</v>
      </c>
      <c r="AA26" s="123">
        <v>12</v>
      </c>
      <c r="AB26" s="123">
        <v>0</v>
      </c>
      <c r="AC26" s="123">
        <v>13</v>
      </c>
      <c r="AZ26" s="123">
        <v>4</v>
      </c>
      <c r="BA26" s="123">
        <f t="shared" si="1"/>
        <v>0</v>
      </c>
      <c r="BB26" s="123">
        <f t="shared" si="2"/>
        <v>0</v>
      </c>
      <c r="BC26" s="123">
        <f t="shared" si="3"/>
        <v>0</v>
      </c>
      <c r="BD26" s="123">
        <f t="shared" si="4"/>
        <v>0</v>
      </c>
      <c r="BE26" s="123">
        <f t="shared" si="5"/>
        <v>0</v>
      </c>
      <c r="CZ26" s="123">
        <v>0</v>
      </c>
    </row>
    <row r="27" spans="1:104" ht="15" x14ac:dyDescent="0.25">
      <c r="A27" s="186" t="s">
        <v>119</v>
      </c>
      <c r="B27" s="167" t="s">
        <v>178</v>
      </c>
      <c r="C27" s="170" t="s">
        <v>74</v>
      </c>
      <c r="D27" s="171" t="s">
        <v>68</v>
      </c>
      <c r="E27" s="168">
        <v>400</v>
      </c>
      <c r="F27" s="168">
        <v>0</v>
      </c>
      <c r="G27" s="169">
        <f t="shared" si="0"/>
        <v>0</v>
      </c>
      <c r="O27" s="150">
        <v>2</v>
      </c>
      <c r="AA27" s="123">
        <v>12</v>
      </c>
      <c r="AB27" s="123">
        <v>0</v>
      </c>
      <c r="AC27" s="123">
        <v>14</v>
      </c>
      <c r="AZ27" s="123">
        <v>4</v>
      </c>
      <c r="BA27" s="123">
        <f t="shared" si="1"/>
        <v>0</v>
      </c>
      <c r="BB27" s="123">
        <f t="shared" si="2"/>
        <v>0</v>
      </c>
      <c r="BC27" s="123">
        <f t="shared" si="3"/>
        <v>0</v>
      </c>
      <c r="BD27" s="123">
        <f t="shared" si="4"/>
        <v>0</v>
      </c>
      <c r="BE27" s="123">
        <f t="shared" si="5"/>
        <v>0</v>
      </c>
      <c r="CZ27" s="123">
        <v>0</v>
      </c>
    </row>
    <row r="28" spans="1:104" ht="15" x14ac:dyDescent="0.25">
      <c r="A28" s="186" t="s">
        <v>179</v>
      </c>
      <c r="B28" s="167" t="s">
        <v>205</v>
      </c>
      <c r="C28" s="170" t="s">
        <v>252</v>
      </c>
      <c r="D28" s="172" t="s">
        <v>68</v>
      </c>
      <c r="E28" s="168">
        <v>19</v>
      </c>
      <c r="F28" s="168">
        <v>0</v>
      </c>
      <c r="G28" s="169">
        <f t="shared" si="0"/>
        <v>0</v>
      </c>
      <c r="O28" s="150"/>
    </row>
    <row r="29" spans="1:104" ht="15" x14ac:dyDescent="0.25">
      <c r="A29" s="186" t="s">
        <v>181</v>
      </c>
      <c r="B29" s="167" t="s">
        <v>212</v>
      </c>
      <c r="C29" s="170" t="s">
        <v>253</v>
      </c>
      <c r="D29" s="172" t="s">
        <v>68</v>
      </c>
      <c r="E29" s="168">
        <v>4</v>
      </c>
      <c r="F29" s="168">
        <v>0</v>
      </c>
      <c r="G29" s="169">
        <f t="shared" si="0"/>
        <v>0</v>
      </c>
      <c r="O29" s="150"/>
    </row>
    <row r="30" spans="1:104" ht="15" x14ac:dyDescent="0.25">
      <c r="A30" s="186" t="s">
        <v>182</v>
      </c>
      <c r="B30" s="167" t="s">
        <v>213</v>
      </c>
      <c r="C30" s="170" t="s">
        <v>237</v>
      </c>
      <c r="D30" s="172" t="s">
        <v>68</v>
      </c>
      <c r="E30" s="168">
        <v>4</v>
      </c>
      <c r="F30" s="168">
        <v>0</v>
      </c>
      <c r="G30" s="169">
        <f t="shared" si="0"/>
        <v>0</v>
      </c>
      <c r="O30" s="150"/>
    </row>
    <row r="31" spans="1:104" ht="15" x14ac:dyDescent="0.25">
      <c r="A31" s="186" t="s">
        <v>183</v>
      </c>
      <c r="B31" s="167" t="s">
        <v>214</v>
      </c>
      <c r="C31" s="170" t="s">
        <v>221</v>
      </c>
      <c r="D31" s="172" t="s">
        <v>68</v>
      </c>
      <c r="E31" s="168">
        <v>2</v>
      </c>
      <c r="F31" s="168">
        <v>0</v>
      </c>
      <c r="G31" s="169">
        <f t="shared" si="0"/>
        <v>0</v>
      </c>
      <c r="O31" s="150"/>
    </row>
    <row r="32" spans="1:104" ht="15" x14ac:dyDescent="0.25">
      <c r="A32" s="186" t="s">
        <v>184</v>
      </c>
      <c r="B32" s="167" t="s">
        <v>215</v>
      </c>
      <c r="C32" s="170" t="s">
        <v>211</v>
      </c>
      <c r="D32" s="172" t="s">
        <v>68</v>
      </c>
      <c r="E32" s="168">
        <v>1</v>
      </c>
      <c r="F32" s="168">
        <v>0</v>
      </c>
      <c r="G32" s="169">
        <f t="shared" si="0"/>
        <v>0</v>
      </c>
      <c r="O32" s="150"/>
    </row>
    <row r="33" spans="1:104" ht="15" x14ac:dyDescent="0.25">
      <c r="A33" s="186" t="s">
        <v>185</v>
      </c>
      <c r="B33" s="167" t="s">
        <v>216</v>
      </c>
      <c r="C33" s="170" t="s">
        <v>210</v>
      </c>
      <c r="D33" s="172" t="s">
        <v>68</v>
      </c>
      <c r="E33" s="168">
        <v>2</v>
      </c>
      <c r="F33" s="168">
        <v>0</v>
      </c>
      <c r="G33" s="169">
        <f t="shared" si="0"/>
        <v>0</v>
      </c>
      <c r="O33" s="150"/>
    </row>
    <row r="34" spans="1:104" ht="15" x14ac:dyDescent="0.25">
      <c r="A34" s="186" t="s">
        <v>186</v>
      </c>
      <c r="B34" s="167" t="s">
        <v>217</v>
      </c>
      <c r="C34" s="170" t="s">
        <v>209</v>
      </c>
      <c r="D34" s="172" t="s">
        <v>68</v>
      </c>
      <c r="E34" s="168">
        <v>1</v>
      </c>
      <c r="F34" s="168">
        <v>0</v>
      </c>
      <c r="G34" s="169">
        <f t="shared" si="0"/>
        <v>0</v>
      </c>
      <c r="O34" s="150"/>
    </row>
    <row r="35" spans="1:104" ht="15" x14ac:dyDescent="0.25">
      <c r="A35" s="186" t="s">
        <v>187</v>
      </c>
      <c r="B35" s="167" t="s">
        <v>218</v>
      </c>
      <c r="C35" s="170" t="s">
        <v>208</v>
      </c>
      <c r="D35" s="171" t="s">
        <v>68</v>
      </c>
      <c r="E35" s="168">
        <v>14</v>
      </c>
      <c r="F35" s="168">
        <v>0</v>
      </c>
      <c r="G35" s="169">
        <f t="shared" si="0"/>
        <v>0</v>
      </c>
      <c r="O35" s="150">
        <v>2</v>
      </c>
      <c r="AA35" s="123">
        <v>12</v>
      </c>
      <c r="AB35" s="123">
        <v>0</v>
      </c>
      <c r="AC35" s="123">
        <v>17</v>
      </c>
      <c r="AZ35" s="123">
        <v>4</v>
      </c>
      <c r="BA35" s="123">
        <f t="shared" si="1"/>
        <v>0</v>
      </c>
      <c r="BB35" s="123">
        <f t="shared" si="2"/>
        <v>0</v>
      </c>
      <c r="BC35" s="123">
        <f t="shared" si="3"/>
        <v>0</v>
      </c>
      <c r="BD35" s="123">
        <f t="shared" si="4"/>
        <v>0</v>
      </c>
      <c r="BE35" s="123">
        <f t="shared" si="5"/>
        <v>0</v>
      </c>
      <c r="CZ35" s="123">
        <v>0</v>
      </c>
    </row>
    <row r="36" spans="1:104" ht="15" x14ac:dyDescent="0.25">
      <c r="A36" s="186" t="s">
        <v>188</v>
      </c>
      <c r="B36" s="167" t="s">
        <v>219</v>
      </c>
      <c r="C36" s="170" t="s">
        <v>254</v>
      </c>
      <c r="D36" s="171" t="s">
        <v>68</v>
      </c>
      <c r="E36" s="166">
        <v>3</v>
      </c>
      <c r="F36" s="168">
        <v>0</v>
      </c>
      <c r="G36" s="169">
        <f t="shared" si="0"/>
        <v>0</v>
      </c>
      <c r="O36" s="150">
        <v>2</v>
      </c>
      <c r="AA36" s="123">
        <v>12</v>
      </c>
      <c r="AB36" s="123">
        <v>0</v>
      </c>
      <c r="AC36" s="123">
        <v>18</v>
      </c>
      <c r="AZ36" s="123">
        <v>4</v>
      </c>
      <c r="BA36" s="123">
        <f t="shared" si="1"/>
        <v>0</v>
      </c>
      <c r="BB36" s="123">
        <f t="shared" si="2"/>
        <v>0</v>
      </c>
      <c r="BC36" s="123">
        <f t="shared" si="3"/>
        <v>0</v>
      </c>
      <c r="BD36" s="123">
        <f t="shared" si="4"/>
        <v>0</v>
      </c>
      <c r="BE36" s="123">
        <f t="shared" si="5"/>
        <v>0</v>
      </c>
      <c r="CZ36" s="123">
        <v>0</v>
      </c>
    </row>
    <row r="37" spans="1:104" ht="15" x14ac:dyDescent="0.25">
      <c r="A37" s="186" t="s">
        <v>189</v>
      </c>
      <c r="B37" s="167" t="s">
        <v>220</v>
      </c>
      <c r="C37" s="170" t="s">
        <v>166</v>
      </c>
      <c r="D37" s="171" t="s">
        <v>68</v>
      </c>
      <c r="E37" s="168">
        <v>2</v>
      </c>
      <c r="F37" s="168">
        <v>0</v>
      </c>
      <c r="G37" s="169">
        <f t="shared" si="0"/>
        <v>0</v>
      </c>
      <c r="O37" s="150">
        <v>2</v>
      </c>
      <c r="AA37" s="123">
        <v>12</v>
      </c>
      <c r="AB37" s="123">
        <v>0</v>
      </c>
      <c r="AC37" s="123">
        <v>20</v>
      </c>
      <c r="AZ37" s="123">
        <v>4</v>
      </c>
      <c r="BA37" s="123">
        <f t="shared" si="1"/>
        <v>0</v>
      </c>
      <c r="BB37" s="123">
        <f t="shared" si="2"/>
        <v>0</v>
      </c>
      <c r="BC37" s="123">
        <f t="shared" si="3"/>
        <v>0</v>
      </c>
      <c r="BD37" s="123">
        <f t="shared" si="4"/>
        <v>0</v>
      </c>
      <c r="BE37" s="123">
        <f t="shared" si="5"/>
        <v>0</v>
      </c>
      <c r="CZ37" s="123">
        <v>0</v>
      </c>
    </row>
    <row r="38" spans="1:104" ht="15" x14ac:dyDescent="0.25">
      <c r="A38" s="186" t="s">
        <v>190</v>
      </c>
      <c r="B38" s="167" t="s">
        <v>238</v>
      </c>
      <c r="C38" s="170" t="s">
        <v>255</v>
      </c>
      <c r="D38" s="172" t="s">
        <v>68</v>
      </c>
      <c r="E38" s="168">
        <v>2</v>
      </c>
      <c r="F38" s="168">
        <v>0</v>
      </c>
      <c r="G38" s="169">
        <f t="shared" si="0"/>
        <v>0</v>
      </c>
      <c r="O38" s="150"/>
    </row>
    <row r="39" spans="1:104" x14ac:dyDescent="0.2">
      <c r="A39" s="174"/>
      <c r="B39" s="187" t="s">
        <v>65</v>
      </c>
      <c r="C39" s="173" t="str">
        <f>CONCATENATE(B7," ",C7)</f>
        <v>M21 Elektromontáže</v>
      </c>
      <c r="D39" s="174"/>
      <c r="E39" s="175"/>
      <c r="F39" s="175"/>
      <c r="G39" s="176">
        <f>SUM(G7:G38)</f>
        <v>0</v>
      </c>
      <c r="O39" s="150">
        <v>4</v>
      </c>
      <c r="BA39" s="151">
        <f>SUM(BA7:BA37)</f>
        <v>0</v>
      </c>
      <c r="BB39" s="151">
        <f>SUM(BB7:BB37)</f>
        <v>0</v>
      </c>
      <c r="BC39" s="151">
        <f>SUM(BC7:BC37)</f>
        <v>0</v>
      </c>
      <c r="BD39" s="151">
        <f>SUM(BD7:BD37)</f>
        <v>0</v>
      </c>
      <c r="BE39" s="151">
        <f>SUM(BE7:BE37)</f>
        <v>0</v>
      </c>
    </row>
    <row r="40" spans="1:104" x14ac:dyDescent="0.2">
      <c r="A40" s="143" t="s">
        <v>64</v>
      </c>
      <c r="B40" s="144" t="s">
        <v>76</v>
      </c>
      <c r="C40" s="145" t="s">
        <v>77</v>
      </c>
      <c r="D40" s="146"/>
      <c r="E40" s="147"/>
      <c r="F40" s="147"/>
      <c r="G40" s="148"/>
      <c r="H40" s="149"/>
      <c r="I40" s="149"/>
      <c r="O40" s="150">
        <v>1</v>
      </c>
    </row>
    <row r="41" spans="1:104" ht="15" x14ac:dyDescent="0.25">
      <c r="A41" s="186" t="s">
        <v>120</v>
      </c>
      <c r="B41" s="167" t="s">
        <v>138</v>
      </c>
      <c r="C41" s="170" t="s">
        <v>256</v>
      </c>
      <c r="D41" s="172" t="s">
        <v>78</v>
      </c>
      <c r="E41" s="168">
        <v>1</v>
      </c>
      <c r="F41" s="168">
        <v>0</v>
      </c>
      <c r="G41" s="169">
        <f>E41*F41</f>
        <v>0</v>
      </c>
      <c r="O41" s="150">
        <v>2</v>
      </c>
      <c r="AA41" s="123">
        <v>12</v>
      </c>
      <c r="AB41" s="123">
        <v>0</v>
      </c>
      <c r="AC41" s="123">
        <v>26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ht="15" x14ac:dyDescent="0.25">
      <c r="A42" s="186" t="s">
        <v>191</v>
      </c>
      <c r="B42" s="167" t="s">
        <v>139</v>
      </c>
      <c r="C42" s="170" t="s">
        <v>257</v>
      </c>
      <c r="D42" s="171" t="s">
        <v>78</v>
      </c>
      <c r="E42" s="168">
        <v>1</v>
      </c>
      <c r="F42" s="166">
        <v>0</v>
      </c>
      <c r="G42" s="169">
        <f t="shared" ref="G42:G45" si="7">E42*F42</f>
        <v>0</v>
      </c>
      <c r="O42" s="150">
        <v>2</v>
      </c>
      <c r="AA42" s="123">
        <v>12</v>
      </c>
      <c r="AB42" s="123">
        <v>0</v>
      </c>
      <c r="AC42" s="123">
        <v>29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 ht="57" x14ac:dyDescent="0.25">
      <c r="A43" s="186" t="s">
        <v>121</v>
      </c>
      <c r="B43" s="167" t="s">
        <v>260</v>
      </c>
      <c r="C43" s="170" t="s">
        <v>258</v>
      </c>
      <c r="D43" s="172" t="s">
        <v>78</v>
      </c>
      <c r="E43" s="168">
        <v>1</v>
      </c>
      <c r="F43" s="166">
        <v>0</v>
      </c>
      <c r="G43" s="169">
        <f t="shared" si="7"/>
        <v>0</v>
      </c>
      <c r="O43" s="150"/>
    </row>
    <row r="44" spans="1:104" ht="15" x14ac:dyDescent="0.25">
      <c r="A44" s="186" t="s">
        <v>192</v>
      </c>
      <c r="B44" s="167" t="s">
        <v>161</v>
      </c>
      <c r="C44" s="170" t="s">
        <v>259</v>
      </c>
      <c r="D44" s="172" t="s">
        <v>78</v>
      </c>
      <c r="E44" s="168">
        <v>1</v>
      </c>
      <c r="F44" s="166">
        <v>0</v>
      </c>
      <c r="G44" s="169">
        <f t="shared" si="7"/>
        <v>0</v>
      </c>
      <c r="O44" s="150"/>
    </row>
    <row r="45" spans="1:104" ht="15" x14ac:dyDescent="0.25">
      <c r="A45" s="186" t="s">
        <v>122</v>
      </c>
      <c r="B45" s="167" t="s">
        <v>261</v>
      </c>
      <c r="C45" s="170" t="s">
        <v>262</v>
      </c>
      <c r="D45" s="171" t="s">
        <v>78</v>
      </c>
      <c r="E45" s="168">
        <v>1</v>
      </c>
      <c r="F45" s="166">
        <v>0</v>
      </c>
      <c r="G45" s="169">
        <f t="shared" si="7"/>
        <v>0</v>
      </c>
      <c r="O45" s="150">
        <v>2</v>
      </c>
      <c r="AA45" s="123">
        <v>12</v>
      </c>
      <c r="AB45" s="123">
        <v>0</v>
      </c>
      <c r="AC45" s="123">
        <v>30</v>
      </c>
      <c r="AZ45" s="123">
        <v>1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0</v>
      </c>
    </row>
    <row r="46" spans="1:104" x14ac:dyDescent="0.2">
      <c r="A46" s="174"/>
      <c r="B46" s="187" t="s">
        <v>65</v>
      </c>
      <c r="C46" s="173" t="str">
        <f>CONCATENATE(B40," ",C40)</f>
        <v>D21 Dodávka MaR- ASŘ</v>
      </c>
      <c r="D46" s="174"/>
      <c r="E46" s="175"/>
      <c r="F46" s="175"/>
      <c r="G46" s="176">
        <f>SUM(G40:G45)</f>
        <v>0</v>
      </c>
      <c r="O46" s="150">
        <v>4</v>
      </c>
      <c r="BA46" s="151">
        <f>SUM(BA40:BA45)</f>
        <v>0</v>
      </c>
      <c r="BB46" s="151">
        <f>SUM(BB40:BB45)</f>
        <v>0</v>
      </c>
      <c r="BC46" s="151">
        <f>SUM(BC40:BC45)</f>
        <v>0</v>
      </c>
      <c r="BD46" s="151">
        <f>SUM(BD40:BD45)</f>
        <v>0</v>
      </c>
      <c r="BE46" s="151">
        <f>SUM(BE40:BE45)</f>
        <v>0</v>
      </c>
    </row>
    <row r="47" spans="1:104" x14ac:dyDescent="0.2">
      <c r="A47" s="143" t="s">
        <v>64</v>
      </c>
      <c r="B47" s="144" t="s">
        <v>79</v>
      </c>
      <c r="C47" s="145" t="s">
        <v>80</v>
      </c>
      <c r="D47" s="146"/>
      <c r="E47" s="147"/>
      <c r="F47" s="147"/>
      <c r="G47" s="148"/>
      <c r="H47" s="149"/>
      <c r="I47" s="149"/>
      <c r="O47" s="150">
        <v>1</v>
      </c>
    </row>
    <row r="48" spans="1:104" ht="15" customHeight="1" x14ac:dyDescent="0.25">
      <c r="A48" s="186" t="s">
        <v>193</v>
      </c>
      <c r="B48" s="167" t="s">
        <v>226</v>
      </c>
      <c r="C48" s="170" t="s">
        <v>232</v>
      </c>
      <c r="D48" s="171" t="s">
        <v>68</v>
      </c>
      <c r="E48" s="168">
        <v>10</v>
      </c>
      <c r="F48" s="166">
        <v>0</v>
      </c>
      <c r="G48" s="169">
        <f t="shared" ref="G48:G56" si="8">E48*F48</f>
        <v>0</v>
      </c>
      <c r="H48" s="149"/>
      <c r="I48" s="149"/>
      <c r="O48" s="150"/>
    </row>
    <row r="49" spans="1:104" ht="15" customHeight="1" x14ac:dyDescent="0.25">
      <c r="A49" s="186" t="s">
        <v>194</v>
      </c>
      <c r="B49" s="167" t="s">
        <v>227</v>
      </c>
      <c r="C49" s="170" t="s">
        <v>263</v>
      </c>
      <c r="D49" s="171" t="s">
        <v>68</v>
      </c>
      <c r="E49" s="168">
        <v>1</v>
      </c>
      <c r="F49" s="166">
        <v>0</v>
      </c>
      <c r="G49" s="169">
        <f t="shared" si="8"/>
        <v>0</v>
      </c>
      <c r="H49" s="149"/>
      <c r="I49" s="149"/>
      <c r="O49" s="150"/>
    </row>
    <row r="50" spans="1:104" ht="15" customHeight="1" x14ac:dyDescent="0.25">
      <c r="A50" s="186" t="s">
        <v>195</v>
      </c>
      <c r="B50" s="167" t="s">
        <v>228</v>
      </c>
      <c r="C50" s="170" t="s">
        <v>233</v>
      </c>
      <c r="D50" s="171" t="s">
        <v>68</v>
      </c>
      <c r="E50" s="168">
        <v>1</v>
      </c>
      <c r="F50" s="166">
        <v>0</v>
      </c>
      <c r="G50" s="169">
        <f t="shared" si="8"/>
        <v>0</v>
      </c>
      <c r="H50" s="149"/>
      <c r="I50" s="149"/>
      <c r="O50" s="150"/>
    </row>
    <row r="51" spans="1:104" ht="15" customHeight="1" x14ac:dyDescent="0.25">
      <c r="A51" s="186" t="s">
        <v>196</v>
      </c>
      <c r="B51" s="167" t="s">
        <v>229</v>
      </c>
      <c r="C51" s="170" t="s">
        <v>264</v>
      </c>
      <c r="D51" s="172" t="s">
        <v>68</v>
      </c>
      <c r="E51" s="168">
        <v>2</v>
      </c>
      <c r="F51" s="166">
        <v>0</v>
      </c>
      <c r="G51" s="169"/>
      <c r="H51" s="149"/>
      <c r="I51" s="149"/>
      <c r="O51" s="150"/>
    </row>
    <row r="52" spans="1:104" ht="15" customHeight="1" x14ac:dyDescent="0.25">
      <c r="A52" s="186" t="s">
        <v>197</v>
      </c>
      <c r="B52" s="167" t="s">
        <v>230</v>
      </c>
      <c r="C52" s="170" t="s">
        <v>234</v>
      </c>
      <c r="D52" s="171" t="s">
        <v>68</v>
      </c>
      <c r="E52" s="168">
        <v>1</v>
      </c>
      <c r="F52" s="166">
        <v>0</v>
      </c>
      <c r="G52" s="169">
        <f t="shared" si="8"/>
        <v>0</v>
      </c>
      <c r="H52" s="149"/>
      <c r="I52" s="149"/>
      <c r="O52" s="150"/>
    </row>
    <row r="53" spans="1:104" ht="15" customHeight="1" x14ac:dyDescent="0.25">
      <c r="A53" s="186" t="s">
        <v>198</v>
      </c>
      <c r="B53" s="167" t="s">
        <v>231</v>
      </c>
      <c r="C53" s="170" t="s">
        <v>235</v>
      </c>
      <c r="D53" s="171" t="s">
        <v>68</v>
      </c>
      <c r="E53" s="168">
        <v>1</v>
      </c>
      <c r="F53" s="166">
        <v>0</v>
      </c>
      <c r="G53" s="169">
        <f t="shared" si="8"/>
        <v>0</v>
      </c>
      <c r="H53" s="149"/>
      <c r="I53" s="149"/>
      <c r="O53" s="150"/>
    </row>
    <row r="54" spans="1:104" ht="15" customHeight="1" x14ac:dyDescent="0.25">
      <c r="A54" s="186" t="s">
        <v>199</v>
      </c>
      <c r="B54" s="167" t="s">
        <v>236</v>
      </c>
      <c r="C54" s="170" t="s">
        <v>265</v>
      </c>
      <c r="D54" s="171" t="s">
        <v>68</v>
      </c>
      <c r="E54" s="168">
        <v>2</v>
      </c>
      <c r="F54" s="166">
        <v>0</v>
      </c>
      <c r="G54" s="169">
        <f t="shared" si="8"/>
        <v>0</v>
      </c>
      <c r="H54" s="149"/>
      <c r="I54" s="149"/>
      <c r="O54" s="150"/>
    </row>
    <row r="55" spans="1:104" ht="15" customHeight="1" x14ac:dyDescent="0.25">
      <c r="A55" s="186" t="s">
        <v>200</v>
      </c>
      <c r="B55" s="167" t="s">
        <v>270</v>
      </c>
      <c r="C55" s="170" t="s">
        <v>269</v>
      </c>
      <c r="D55" s="172" t="s">
        <v>68</v>
      </c>
      <c r="E55" s="168">
        <v>2</v>
      </c>
      <c r="F55" s="166">
        <v>0</v>
      </c>
      <c r="G55" s="169">
        <f t="shared" si="8"/>
        <v>0</v>
      </c>
      <c r="H55" s="149"/>
      <c r="I55" s="149"/>
      <c r="O55" s="150"/>
    </row>
    <row r="56" spans="1:104" ht="15" customHeight="1" x14ac:dyDescent="0.25">
      <c r="A56" s="186" t="s">
        <v>201</v>
      </c>
      <c r="B56" s="167" t="s">
        <v>271</v>
      </c>
      <c r="C56" s="170" t="s">
        <v>266</v>
      </c>
      <c r="D56" s="171" t="s">
        <v>68</v>
      </c>
      <c r="E56" s="168">
        <v>2</v>
      </c>
      <c r="F56" s="166">
        <v>0</v>
      </c>
      <c r="G56" s="169">
        <f t="shared" si="8"/>
        <v>0</v>
      </c>
      <c r="H56" s="149"/>
      <c r="I56" s="149"/>
      <c r="O56" s="150"/>
    </row>
    <row r="57" spans="1:104" x14ac:dyDescent="0.2">
      <c r="A57" s="174"/>
      <c r="B57" s="187" t="s">
        <v>65</v>
      </c>
      <c r="C57" s="173" t="str">
        <f>CONCATENATE(B47," ",C47)</f>
        <v>D22 Dodávka MaR-Periférie</v>
      </c>
      <c r="D57" s="174"/>
      <c r="E57" s="175"/>
      <c r="F57" s="175"/>
      <c r="G57" s="176">
        <f>SUM(G48:G56)</f>
        <v>0</v>
      </c>
      <c r="O57" s="150">
        <v>4</v>
      </c>
      <c r="BA57" s="151">
        <f>SUM(BA47:BA47)</f>
        <v>0</v>
      </c>
      <c r="BB57" s="151">
        <f>SUM(BB47:BB47)</f>
        <v>0</v>
      </c>
      <c r="BC57" s="151">
        <f>SUM(BC47:BC47)</f>
        <v>0</v>
      </c>
      <c r="BD57" s="151">
        <f>SUM(BD47:BD47)</f>
        <v>0</v>
      </c>
      <c r="BE57" s="151">
        <f>SUM(BE47:BE47)</f>
        <v>0</v>
      </c>
    </row>
    <row r="58" spans="1:104" ht="12" customHeight="1" x14ac:dyDescent="0.2">
      <c r="A58" s="143" t="s">
        <v>64</v>
      </c>
      <c r="B58" s="144" t="s">
        <v>81</v>
      </c>
      <c r="C58" s="145" t="s">
        <v>100</v>
      </c>
      <c r="D58" s="146"/>
      <c r="E58" s="147"/>
      <c r="F58" s="147"/>
      <c r="G58" s="148"/>
      <c r="H58" s="149"/>
      <c r="I58" s="149"/>
      <c r="O58" s="150">
        <v>1</v>
      </c>
    </row>
    <row r="59" spans="1:104" ht="12.75" customHeight="1" x14ac:dyDescent="0.25">
      <c r="A59" s="186" t="s">
        <v>202</v>
      </c>
      <c r="B59" s="167" t="s">
        <v>140</v>
      </c>
      <c r="C59" s="170" t="s">
        <v>267</v>
      </c>
      <c r="D59" s="172" t="s">
        <v>78</v>
      </c>
      <c r="E59" s="166">
        <v>1</v>
      </c>
      <c r="F59" s="166">
        <v>0</v>
      </c>
      <c r="G59" s="177">
        <f t="shared" ref="G59:G60" si="9">E59*F59</f>
        <v>0</v>
      </c>
      <c r="O59" s="150">
        <v>2</v>
      </c>
      <c r="AA59" s="123">
        <v>12</v>
      </c>
      <c r="AB59" s="123">
        <v>0</v>
      </c>
      <c r="AC59" s="123">
        <v>36</v>
      </c>
      <c r="AZ59" s="123">
        <v>1</v>
      </c>
      <c r="BA59" s="123">
        <f t="shared" ref="BA59:BA60" si="10">IF(AZ59=1,G59,0)</f>
        <v>0</v>
      </c>
      <c r="BB59" s="123">
        <f t="shared" ref="BB59:BB60" si="11">IF(AZ59=2,G59,0)</f>
        <v>0</v>
      </c>
      <c r="BC59" s="123">
        <f t="shared" ref="BC59:BC60" si="12">IF(AZ59=3,G59,0)</f>
        <v>0</v>
      </c>
      <c r="BD59" s="123">
        <f t="shared" ref="BD59:BD60" si="13">IF(AZ59=4,G59,0)</f>
        <v>0</v>
      </c>
      <c r="BE59" s="123">
        <f t="shared" ref="BE59:BE60" si="14">IF(AZ59=5,G59,0)</f>
        <v>0</v>
      </c>
      <c r="CZ59" s="123">
        <v>0</v>
      </c>
    </row>
    <row r="60" spans="1:104" ht="15" x14ac:dyDescent="0.25">
      <c r="A60" s="186" t="s">
        <v>203</v>
      </c>
      <c r="B60" s="167" t="s">
        <v>141</v>
      </c>
      <c r="C60" s="170" t="s">
        <v>268</v>
      </c>
      <c r="D60" s="171" t="s">
        <v>75</v>
      </c>
      <c r="E60" s="166">
        <v>60</v>
      </c>
      <c r="F60" s="166">
        <v>0</v>
      </c>
      <c r="G60" s="177">
        <f t="shared" si="9"/>
        <v>0</v>
      </c>
      <c r="O60" s="150">
        <v>2</v>
      </c>
      <c r="AA60" s="123">
        <v>12</v>
      </c>
      <c r="AB60" s="123">
        <v>0</v>
      </c>
      <c r="AC60" s="123">
        <v>70</v>
      </c>
      <c r="AZ60" s="123">
        <v>1</v>
      </c>
      <c r="BA60" s="123">
        <f t="shared" si="10"/>
        <v>0</v>
      </c>
      <c r="BB60" s="123">
        <f t="shared" si="11"/>
        <v>0</v>
      </c>
      <c r="BC60" s="123">
        <f t="shared" si="12"/>
        <v>0</v>
      </c>
      <c r="BD60" s="123">
        <f t="shared" si="13"/>
        <v>0</v>
      </c>
      <c r="BE60" s="123">
        <f t="shared" si="14"/>
        <v>0</v>
      </c>
      <c r="CZ60" s="123">
        <v>0</v>
      </c>
    </row>
    <row r="61" spans="1:104" x14ac:dyDescent="0.2">
      <c r="A61" s="174"/>
      <c r="B61" s="187" t="s">
        <v>65</v>
      </c>
      <c r="C61" s="173" t="str">
        <f>CONCATENATE(B58," ",C58)</f>
        <v>D23 Dodávka RK</v>
      </c>
      <c r="D61" s="174"/>
      <c r="E61" s="175"/>
      <c r="F61" s="175"/>
      <c r="G61" s="176">
        <f>SUM(G58:G60)</f>
        <v>0</v>
      </c>
      <c r="O61" s="150">
        <v>4</v>
      </c>
      <c r="BA61" s="151">
        <f>SUM(BA58:BA60)</f>
        <v>0</v>
      </c>
      <c r="BB61" s="151">
        <f>SUM(BB58:BB60)</f>
        <v>0</v>
      </c>
      <c r="BC61" s="151">
        <f>SUM(BC58:BC60)</f>
        <v>0</v>
      </c>
      <c r="BD61" s="151">
        <f>SUM(BD58:BD60)</f>
        <v>0</v>
      </c>
      <c r="BE61" s="151">
        <f>SUM(BE58:BE60)</f>
        <v>0</v>
      </c>
    </row>
    <row r="62" spans="1:104" x14ac:dyDescent="0.2">
      <c r="A62" s="143" t="s">
        <v>64</v>
      </c>
      <c r="B62" s="144" t="s">
        <v>82</v>
      </c>
      <c r="C62" s="145" t="s">
        <v>83</v>
      </c>
      <c r="D62" s="146"/>
      <c r="E62" s="147"/>
      <c r="F62" s="147"/>
      <c r="G62" s="148"/>
      <c r="H62" s="149"/>
      <c r="I62" s="149"/>
      <c r="O62" s="150">
        <v>1</v>
      </c>
    </row>
    <row r="63" spans="1:104" ht="15" x14ac:dyDescent="0.25">
      <c r="A63" s="186" t="s">
        <v>204</v>
      </c>
      <c r="B63" s="167" t="s">
        <v>176</v>
      </c>
      <c r="C63" s="170" t="s">
        <v>299</v>
      </c>
      <c r="D63" s="171" t="s">
        <v>69</v>
      </c>
      <c r="E63" s="168">
        <v>50</v>
      </c>
      <c r="F63" s="168">
        <v>0</v>
      </c>
      <c r="G63" s="169">
        <f t="shared" ref="G63:G83" si="15">E63*F63</f>
        <v>0</v>
      </c>
      <c r="O63" s="150"/>
    </row>
    <row r="64" spans="1:104" ht="15" x14ac:dyDescent="0.25">
      <c r="A64" s="186" t="s">
        <v>272</v>
      </c>
      <c r="B64" s="167" t="s">
        <v>177</v>
      </c>
      <c r="C64" s="170" t="s">
        <v>243</v>
      </c>
      <c r="D64" s="171" t="s">
        <v>69</v>
      </c>
      <c r="E64" s="168">
        <v>100</v>
      </c>
      <c r="F64" s="168">
        <v>0</v>
      </c>
      <c r="G64" s="169">
        <f t="shared" si="15"/>
        <v>0</v>
      </c>
      <c r="O64" s="150">
        <v>2</v>
      </c>
      <c r="AA64" s="123">
        <v>12</v>
      </c>
      <c r="AB64" s="123">
        <v>1</v>
      </c>
      <c r="AC64" s="123">
        <v>74</v>
      </c>
      <c r="AZ64" s="123">
        <v>1</v>
      </c>
      <c r="BA64" s="123">
        <f t="shared" ref="BA64:BA83" si="16">IF(AZ64=1,G64,0)</f>
        <v>0</v>
      </c>
      <c r="BB64" s="123">
        <f t="shared" ref="BB64:BB83" si="17">IF(AZ64=2,G64,0)</f>
        <v>0</v>
      </c>
      <c r="BC64" s="123">
        <f t="shared" ref="BC64:BC83" si="18">IF(AZ64=3,G64,0)</f>
        <v>0</v>
      </c>
      <c r="BD64" s="123">
        <f t="shared" ref="BD64:BD83" si="19">IF(AZ64=4,G64,0)</f>
        <v>0</v>
      </c>
      <c r="BE64" s="123">
        <f t="shared" ref="BE64:BE83" si="20">IF(AZ64=5,G64,0)</f>
        <v>0</v>
      </c>
      <c r="CZ64" s="123">
        <v>6.9999999999999994E-5</v>
      </c>
    </row>
    <row r="65" spans="1:104" ht="15" x14ac:dyDescent="0.25">
      <c r="A65" s="186" t="s">
        <v>273</v>
      </c>
      <c r="B65" s="167" t="s">
        <v>142</v>
      </c>
      <c r="C65" s="170" t="s">
        <v>244</v>
      </c>
      <c r="D65" s="172" t="s">
        <v>69</v>
      </c>
      <c r="E65" s="168">
        <v>600</v>
      </c>
      <c r="F65" s="168">
        <v>0</v>
      </c>
      <c r="G65" s="169">
        <f t="shared" si="15"/>
        <v>0</v>
      </c>
      <c r="O65" s="150"/>
    </row>
    <row r="66" spans="1:104" ht="15" x14ac:dyDescent="0.25">
      <c r="A66" s="186" t="s">
        <v>274</v>
      </c>
      <c r="B66" s="167" t="s">
        <v>143</v>
      </c>
      <c r="C66" s="170" t="s">
        <v>246</v>
      </c>
      <c r="D66" s="171" t="s">
        <v>69</v>
      </c>
      <c r="E66" s="168">
        <v>100</v>
      </c>
      <c r="F66" s="168">
        <v>0</v>
      </c>
      <c r="G66" s="169">
        <f t="shared" si="15"/>
        <v>0</v>
      </c>
      <c r="O66" s="150">
        <v>2</v>
      </c>
      <c r="AA66" s="123">
        <v>12</v>
      </c>
      <c r="AB66" s="123">
        <v>1</v>
      </c>
      <c r="AC66" s="123">
        <v>75</v>
      </c>
      <c r="AZ66" s="123">
        <v>1</v>
      </c>
      <c r="BA66" s="123">
        <f t="shared" si="16"/>
        <v>0</v>
      </c>
      <c r="BB66" s="123">
        <f t="shared" si="17"/>
        <v>0</v>
      </c>
      <c r="BC66" s="123">
        <f t="shared" si="18"/>
        <v>0</v>
      </c>
      <c r="BD66" s="123">
        <f t="shared" si="19"/>
        <v>0</v>
      </c>
      <c r="BE66" s="123">
        <f t="shared" si="20"/>
        <v>0</v>
      </c>
      <c r="CZ66" s="123">
        <v>4.0000000000000003E-5</v>
      </c>
    </row>
    <row r="67" spans="1:104" ht="15" x14ac:dyDescent="0.25">
      <c r="A67" s="186" t="s">
        <v>275</v>
      </c>
      <c r="B67" s="167" t="s">
        <v>144</v>
      </c>
      <c r="C67" s="170" t="s">
        <v>163</v>
      </c>
      <c r="D67" s="171" t="s">
        <v>69</v>
      </c>
      <c r="E67" s="168">
        <v>340</v>
      </c>
      <c r="F67" s="168">
        <v>0</v>
      </c>
      <c r="G67" s="169">
        <f t="shared" si="15"/>
        <v>0</v>
      </c>
      <c r="O67" s="150">
        <v>2</v>
      </c>
      <c r="AA67" s="123">
        <v>12</v>
      </c>
      <c r="AB67" s="123">
        <v>1</v>
      </c>
      <c r="AC67" s="123">
        <v>76</v>
      </c>
      <c r="AZ67" s="123">
        <v>1</v>
      </c>
      <c r="BA67" s="123">
        <f t="shared" si="16"/>
        <v>0</v>
      </c>
      <c r="BB67" s="123">
        <f t="shared" si="17"/>
        <v>0</v>
      </c>
      <c r="BC67" s="123">
        <f t="shared" si="18"/>
        <v>0</v>
      </c>
      <c r="BD67" s="123">
        <f t="shared" si="19"/>
        <v>0</v>
      </c>
      <c r="BE67" s="123">
        <f t="shared" si="20"/>
        <v>0</v>
      </c>
      <c r="CZ67" s="123">
        <v>6.0000000000000002E-5</v>
      </c>
    </row>
    <row r="68" spans="1:104" ht="15" x14ac:dyDescent="0.25">
      <c r="A68" s="186" t="s">
        <v>276</v>
      </c>
      <c r="B68" s="167" t="s">
        <v>145</v>
      </c>
      <c r="C68" s="170" t="s">
        <v>247</v>
      </c>
      <c r="D68" s="172" t="s">
        <v>69</v>
      </c>
      <c r="E68" s="168">
        <v>100</v>
      </c>
      <c r="F68" s="168">
        <v>0</v>
      </c>
      <c r="G68" s="169">
        <f t="shared" si="15"/>
        <v>0</v>
      </c>
      <c r="O68" s="150"/>
    </row>
    <row r="69" spans="1:104" ht="15" x14ac:dyDescent="0.25">
      <c r="A69" s="186" t="s">
        <v>277</v>
      </c>
      <c r="B69" s="167" t="s">
        <v>146</v>
      </c>
      <c r="C69" s="170" t="s">
        <v>206</v>
      </c>
      <c r="D69" s="172" t="s">
        <v>69</v>
      </c>
      <c r="E69" s="168">
        <v>420</v>
      </c>
      <c r="F69" s="168">
        <v>0</v>
      </c>
      <c r="G69" s="169">
        <f t="shared" si="15"/>
        <v>0</v>
      </c>
      <c r="O69" s="150"/>
    </row>
    <row r="70" spans="1:104" ht="15" x14ac:dyDescent="0.25">
      <c r="A70" s="186" t="s">
        <v>278</v>
      </c>
      <c r="B70" s="167" t="s">
        <v>147</v>
      </c>
      <c r="C70" s="170" t="s">
        <v>245</v>
      </c>
      <c r="D70" s="172" t="s">
        <v>69</v>
      </c>
      <c r="E70" s="168">
        <v>80</v>
      </c>
      <c r="F70" s="168">
        <v>0</v>
      </c>
      <c r="G70" s="169">
        <f t="shared" si="15"/>
        <v>0</v>
      </c>
      <c r="O70" s="150"/>
    </row>
    <row r="71" spans="1:104" ht="15" x14ac:dyDescent="0.25">
      <c r="A71" s="186" t="s">
        <v>279</v>
      </c>
      <c r="B71" s="167" t="s">
        <v>148</v>
      </c>
      <c r="C71" s="170" t="s">
        <v>160</v>
      </c>
      <c r="D71" s="171" t="s">
        <v>69</v>
      </c>
      <c r="E71" s="166">
        <v>100</v>
      </c>
      <c r="F71" s="168">
        <v>0</v>
      </c>
      <c r="G71" s="169">
        <f t="shared" si="15"/>
        <v>0</v>
      </c>
      <c r="O71" s="150"/>
    </row>
    <row r="72" spans="1:104" ht="15" x14ac:dyDescent="0.25">
      <c r="A72" s="186" t="s">
        <v>280</v>
      </c>
      <c r="B72" s="167" t="s">
        <v>149</v>
      </c>
      <c r="C72" s="170" t="s">
        <v>84</v>
      </c>
      <c r="D72" s="171" t="s">
        <v>69</v>
      </c>
      <c r="E72" s="168">
        <v>80</v>
      </c>
      <c r="F72" s="168">
        <v>0</v>
      </c>
      <c r="G72" s="169">
        <f t="shared" si="15"/>
        <v>0</v>
      </c>
      <c r="O72" s="150"/>
    </row>
    <row r="73" spans="1:104" ht="15" x14ac:dyDescent="0.25">
      <c r="A73" s="186" t="s">
        <v>281</v>
      </c>
      <c r="B73" s="167" t="s">
        <v>150</v>
      </c>
      <c r="C73" s="170" t="s">
        <v>97</v>
      </c>
      <c r="D73" s="172" t="s">
        <v>98</v>
      </c>
      <c r="E73" s="166">
        <v>10</v>
      </c>
      <c r="F73" s="168">
        <v>0</v>
      </c>
      <c r="G73" s="169">
        <f t="shared" si="15"/>
        <v>0</v>
      </c>
      <c r="O73" s="150">
        <v>2</v>
      </c>
      <c r="AA73" s="123">
        <v>12</v>
      </c>
      <c r="AB73" s="123">
        <v>1</v>
      </c>
      <c r="AC73" s="123">
        <v>78</v>
      </c>
      <c r="AZ73" s="123">
        <v>1</v>
      </c>
      <c r="BA73" s="123">
        <f t="shared" si="16"/>
        <v>0</v>
      </c>
      <c r="BB73" s="123">
        <f t="shared" si="17"/>
        <v>0</v>
      </c>
      <c r="BC73" s="123">
        <f t="shared" si="18"/>
        <v>0</v>
      </c>
      <c r="BD73" s="123">
        <f t="shared" si="19"/>
        <v>0</v>
      </c>
      <c r="BE73" s="123">
        <f t="shared" si="20"/>
        <v>0</v>
      </c>
      <c r="CZ73" s="123">
        <v>1.6000000000000001E-4</v>
      </c>
    </row>
    <row r="74" spans="1:104" ht="15" x14ac:dyDescent="0.25">
      <c r="A74" s="186" t="s">
        <v>282</v>
      </c>
      <c r="B74" s="167" t="s">
        <v>151</v>
      </c>
      <c r="C74" s="170" t="s">
        <v>102</v>
      </c>
      <c r="D74" s="172" t="s">
        <v>78</v>
      </c>
      <c r="E74" s="168">
        <v>1</v>
      </c>
      <c r="F74" s="168">
        <v>0</v>
      </c>
      <c r="G74" s="169">
        <f t="shared" si="15"/>
        <v>0</v>
      </c>
      <c r="O74" s="150">
        <v>2</v>
      </c>
      <c r="AA74" s="123">
        <v>12</v>
      </c>
      <c r="AB74" s="123">
        <v>1</v>
      </c>
      <c r="AC74" s="123">
        <v>79</v>
      </c>
      <c r="AZ74" s="123">
        <v>1</v>
      </c>
      <c r="BA74" s="123">
        <f t="shared" si="16"/>
        <v>0</v>
      </c>
      <c r="BB74" s="123">
        <f t="shared" si="17"/>
        <v>0</v>
      </c>
      <c r="BC74" s="123">
        <f t="shared" si="18"/>
        <v>0</v>
      </c>
      <c r="BD74" s="123">
        <f t="shared" si="19"/>
        <v>0</v>
      </c>
      <c r="BE74" s="123">
        <f t="shared" si="20"/>
        <v>0</v>
      </c>
      <c r="CZ74" s="123">
        <v>1E-4</v>
      </c>
    </row>
    <row r="75" spans="1:104" ht="15" x14ac:dyDescent="0.25">
      <c r="A75" s="186" t="s">
        <v>283</v>
      </c>
      <c r="B75" s="167" t="s">
        <v>152</v>
      </c>
      <c r="C75" s="170" t="s">
        <v>99</v>
      </c>
      <c r="D75" s="172" t="s">
        <v>69</v>
      </c>
      <c r="E75" s="168">
        <v>300</v>
      </c>
      <c r="F75" s="168">
        <v>0</v>
      </c>
      <c r="G75" s="169">
        <f t="shared" si="15"/>
        <v>0</v>
      </c>
      <c r="O75" s="150">
        <v>2</v>
      </c>
      <c r="AA75" s="123">
        <v>12</v>
      </c>
      <c r="AB75" s="123">
        <v>1</v>
      </c>
      <c r="AC75" s="123">
        <v>80</v>
      </c>
      <c r="AZ75" s="123">
        <v>1</v>
      </c>
      <c r="BA75" s="123">
        <f t="shared" si="16"/>
        <v>0</v>
      </c>
      <c r="BB75" s="123">
        <f t="shared" si="17"/>
        <v>0</v>
      </c>
      <c r="BC75" s="123">
        <f t="shared" si="18"/>
        <v>0</v>
      </c>
      <c r="BD75" s="123">
        <f t="shared" si="19"/>
        <v>0</v>
      </c>
      <c r="BE75" s="123">
        <f t="shared" si="20"/>
        <v>0</v>
      </c>
      <c r="CZ75" s="123">
        <v>1.6000000000000001E-4</v>
      </c>
    </row>
    <row r="76" spans="1:104" ht="15" x14ac:dyDescent="0.25">
      <c r="A76" s="186" t="s">
        <v>284</v>
      </c>
      <c r="B76" s="167" t="s">
        <v>153</v>
      </c>
      <c r="C76" s="170" t="s">
        <v>175</v>
      </c>
      <c r="D76" s="172" t="s">
        <v>69</v>
      </c>
      <c r="E76" s="168">
        <v>80</v>
      </c>
      <c r="F76" s="168">
        <v>0</v>
      </c>
      <c r="G76" s="169">
        <f t="shared" si="15"/>
        <v>0</v>
      </c>
      <c r="O76" s="150"/>
    </row>
    <row r="77" spans="1:104" ht="15" x14ac:dyDescent="0.25">
      <c r="A77" s="186" t="s">
        <v>285</v>
      </c>
      <c r="B77" s="167" t="s">
        <v>154</v>
      </c>
      <c r="C77" s="170" t="s">
        <v>85</v>
      </c>
      <c r="D77" s="171" t="s">
        <v>86</v>
      </c>
      <c r="E77" s="168">
        <v>6</v>
      </c>
      <c r="F77" s="168">
        <v>0</v>
      </c>
      <c r="G77" s="169">
        <f t="shared" si="15"/>
        <v>0</v>
      </c>
      <c r="O77" s="150">
        <v>2</v>
      </c>
      <c r="AA77" s="123">
        <v>12</v>
      </c>
      <c r="AB77" s="123">
        <v>1</v>
      </c>
      <c r="AC77" s="123">
        <v>82</v>
      </c>
      <c r="AZ77" s="123">
        <v>1</v>
      </c>
      <c r="BA77" s="123">
        <f t="shared" si="16"/>
        <v>0</v>
      </c>
      <c r="BB77" s="123">
        <f t="shared" si="17"/>
        <v>0</v>
      </c>
      <c r="BC77" s="123">
        <f t="shared" si="18"/>
        <v>0</v>
      </c>
      <c r="BD77" s="123">
        <f t="shared" si="19"/>
        <v>0</v>
      </c>
      <c r="BE77" s="123">
        <f t="shared" si="20"/>
        <v>0</v>
      </c>
      <c r="CZ77" s="123">
        <v>0</v>
      </c>
    </row>
    <row r="78" spans="1:104" ht="15" x14ac:dyDescent="0.25">
      <c r="A78" s="186" t="s">
        <v>286</v>
      </c>
      <c r="B78" s="167" t="s">
        <v>180</v>
      </c>
      <c r="C78" s="170" t="s">
        <v>87</v>
      </c>
      <c r="D78" s="171" t="s">
        <v>86</v>
      </c>
      <c r="E78" s="168">
        <v>6</v>
      </c>
      <c r="F78" s="168">
        <v>0</v>
      </c>
      <c r="G78" s="169">
        <f t="shared" si="15"/>
        <v>0</v>
      </c>
      <c r="O78" s="150">
        <v>2</v>
      </c>
      <c r="AA78" s="123">
        <v>12</v>
      </c>
      <c r="AB78" s="123">
        <v>1</v>
      </c>
      <c r="AC78" s="123">
        <v>83</v>
      </c>
      <c r="AZ78" s="123">
        <v>1</v>
      </c>
      <c r="BA78" s="123">
        <f t="shared" si="16"/>
        <v>0</v>
      </c>
      <c r="BB78" s="123">
        <f t="shared" si="17"/>
        <v>0</v>
      </c>
      <c r="BC78" s="123">
        <f t="shared" si="18"/>
        <v>0</v>
      </c>
      <c r="BD78" s="123">
        <f t="shared" si="19"/>
        <v>0</v>
      </c>
      <c r="BE78" s="123">
        <f t="shared" si="20"/>
        <v>0</v>
      </c>
      <c r="CZ78" s="123">
        <v>0</v>
      </c>
    </row>
    <row r="79" spans="1:104" ht="15" x14ac:dyDescent="0.25">
      <c r="A79" s="186" t="s">
        <v>287</v>
      </c>
      <c r="B79" s="167" t="s">
        <v>222</v>
      </c>
      <c r="C79" s="170" t="s">
        <v>248</v>
      </c>
      <c r="D79" s="172" t="s">
        <v>78</v>
      </c>
      <c r="E79" s="168">
        <v>1</v>
      </c>
      <c r="F79" s="166">
        <v>0</v>
      </c>
      <c r="G79" s="169">
        <f t="shared" si="15"/>
        <v>0</v>
      </c>
      <c r="O79" s="150"/>
    </row>
    <row r="80" spans="1:104" ht="15" x14ac:dyDescent="0.25">
      <c r="A80" s="186" t="s">
        <v>288</v>
      </c>
      <c r="B80" s="167" t="s">
        <v>223</v>
      </c>
      <c r="C80" s="170" t="s">
        <v>251</v>
      </c>
      <c r="D80" s="172" t="s">
        <v>98</v>
      </c>
      <c r="E80" s="168">
        <v>1</v>
      </c>
      <c r="F80" s="166">
        <v>0</v>
      </c>
      <c r="G80" s="169">
        <f t="shared" si="15"/>
        <v>0</v>
      </c>
      <c r="O80" s="150"/>
    </row>
    <row r="81" spans="1:104" ht="15" x14ac:dyDescent="0.25">
      <c r="A81" s="186" t="s">
        <v>289</v>
      </c>
      <c r="B81" s="167" t="s">
        <v>224</v>
      </c>
      <c r="C81" s="170" t="s">
        <v>250</v>
      </c>
      <c r="D81" s="172" t="s">
        <v>98</v>
      </c>
      <c r="E81" s="168">
        <v>6</v>
      </c>
      <c r="F81" s="166">
        <v>0</v>
      </c>
      <c r="G81" s="169">
        <f t="shared" si="15"/>
        <v>0</v>
      </c>
      <c r="O81" s="150"/>
    </row>
    <row r="82" spans="1:104" ht="15" x14ac:dyDescent="0.25">
      <c r="A82" s="186" t="s">
        <v>290</v>
      </c>
      <c r="B82" s="167" t="s">
        <v>225</v>
      </c>
      <c r="C82" s="170" t="s">
        <v>249</v>
      </c>
      <c r="D82" s="172" t="s">
        <v>98</v>
      </c>
      <c r="E82" s="168">
        <v>1</v>
      </c>
      <c r="F82" s="166">
        <v>0</v>
      </c>
      <c r="G82" s="169">
        <f t="shared" si="15"/>
        <v>0</v>
      </c>
      <c r="O82" s="150"/>
    </row>
    <row r="83" spans="1:104" ht="15" x14ac:dyDescent="0.25">
      <c r="A83" s="186" t="s">
        <v>291</v>
      </c>
      <c r="B83" s="167" t="s">
        <v>297</v>
      </c>
      <c r="C83" s="170" t="s">
        <v>88</v>
      </c>
      <c r="D83" s="171" t="s">
        <v>78</v>
      </c>
      <c r="E83" s="168">
        <v>1</v>
      </c>
      <c r="F83" s="168">
        <v>0</v>
      </c>
      <c r="G83" s="169">
        <f t="shared" si="15"/>
        <v>0</v>
      </c>
      <c r="O83" s="150">
        <v>2</v>
      </c>
      <c r="AA83" s="123">
        <v>12</v>
      </c>
      <c r="AB83" s="123">
        <v>0</v>
      </c>
      <c r="AC83" s="123">
        <v>84</v>
      </c>
      <c r="AZ83" s="123">
        <v>1</v>
      </c>
      <c r="BA83" s="123">
        <f t="shared" si="16"/>
        <v>0</v>
      </c>
      <c r="BB83" s="123">
        <f t="shared" si="17"/>
        <v>0</v>
      </c>
      <c r="BC83" s="123">
        <f t="shared" si="18"/>
        <v>0</v>
      </c>
      <c r="BD83" s="123">
        <f t="shared" si="19"/>
        <v>0</v>
      </c>
      <c r="BE83" s="123">
        <f t="shared" si="20"/>
        <v>0</v>
      </c>
      <c r="CZ83" s="123">
        <v>0</v>
      </c>
    </row>
    <row r="84" spans="1:104" x14ac:dyDescent="0.2">
      <c r="A84" s="174"/>
      <c r="B84" s="187" t="s">
        <v>65</v>
      </c>
      <c r="C84" s="173" t="str">
        <f>CONCATENATE(B62," ",C62)</f>
        <v>D24 Dodávka elektro</v>
      </c>
      <c r="D84" s="174"/>
      <c r="E84" s="175"/>
      <c r="F84" s="175"/>
      <c r="G84" s="176">
        <f>SUM(G62:G83)</f>
        <v>0</v>
      </c>
      <c r="O84" s="150">
        <v>4</v>
      </c>
      <c r="BA84" s="151">
        <f>SUM(BA62:BA83)</f>
        <v>0</v>
      </c>
      <c r="BB84" s="151">
        <f>SUM(BB62:BB83)</f>
        <v>0</v>
      </c>
      <c r="BC84" s="151">
        <f>SUM(BC62:BC83)</f>
        <v>0</v>
      </c>
      <c r="BD84" s="151">
        <f>SUM(BD62:BD83)</f>
        <v>0</v>
      </c>
      <c r="BE84" s="151">
        <f>SUM(BE62:BE83)</f>
        <v>0</v>
      </c>
    </row>
    <row r="85" spans="1:104" x14ac:dyDescent="0.2">
      <c r="A85" s="143" t="s">
        <v>64</v>
      </c>
      <c r="B85" s="144" t="s">
        <v>27</v>
      </c>
      <c r="C85" s="145" t="s">
        <v>27</v>
      </c>
      <c r="D85" s="146"/>
      <c r="E85" s="147"/>
      <c r="F85" s="147"/>
      <c r="G85" s="148"/>
      <c r="H85" s="149"/>
      <c r="I85" s="149"/>
      <c r="O85" s="150">
        <v>1</v>
      </c>
    </row>
    <row r="86" spans="1:104" ht="15" x14ac:dyDescent="0.25">
      <c r="A86" s="186" t="s">
        <v>292</v>
      </c>
      <c r="B86" s="167" t="s">
        <v>155</v>
      </c>
      <c r="C86" s="170" t="s">
        <v>89</v>
      </c>
      <c r="D86" s="171" t="s">
        <v>75</v>
      </c>
      <c r="E86" s="168">
        <v>8</v>
      </c>
      <c r="F86" s="168">
        <v>0</v>
      </c>
      <c r="G86" s="169">
        <f>E86*F86</f>
        <v>0</v>
      </c>
      <c r="O86" s="150">
        <v>2</v>
      </c>
      <c r="AA86" s="123">
        <v>12</v>
      </c>
      <c r="AB86" s="123">
        <v>0</v>
      </c>
      <c r="AC86" s="123">
        <v>85</v>
      </c>
      <c r="AZ86" s="123">
        <v>1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0</v>
      </c>
    </row>
    <row r="87" spans="1:104" ht="15" x14ac:dyDescent="0.25">
      <c r="A87" s="186" t="s">
        <v>293</v>
      </c>
      <c r="B87" s="167" t="s">
        <v>156</v>
      </c>
      <c r="C87" s="170" t="s">
        <v>90</v>
      </c>
      <c r="D87" s="171" t="s">
        <v>91</v>
      </c>
      <c r="E87" s="168">
        <v>1</v>
      </c>
      <c r="F87" s="168">
        <v>0</v>
      </c>
      <c r="G87" s="169">
        <f>E87*F87</f>
        <v>0</v>
      </c>
      <c r="O87" s="150">
        <v>2</v>
      </c>
      <c r="AA87" s="123">
        <v>12</v>
      </c>
      <c r="AB87" s="123">
        <v>0</v>
      </c>
      <c r="AC87" s="123">
        <v>86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0</v>
      </c>
    </row>
    <row r="88" spans="1:104" x14ac:dyDescent="0.2">
      <c r="A88" s="174"/>
      <c r="B88" s="187" t="s">
        <v>65</v>
      </c>
      <c r="C88" s="173" t="str">
        <f>CONCATENATE(B85," ",C85)</f>
        <v>HZS HZS</v>
      </c>
      <c r="D88" s="174"/>
      <c r="E88" s="175"/>
      <c r="F88" s="175"/>
      <c r="G88" s="176">
        <f>SUM(G85:G87)</f>
        <v>0</v>
      </c>
      <c r="O88" s="150">
        <v>4</v>
      </c>
      <c r="BA88" s="151">
        <f>SUM(BA85:BA87)</f>
        <v>0</v>
      </c>
      <c r="BB88" s="151">
        <f>SUM(BB85:BB87)</f>
        <v>0</v>
      </c>
      <c r="BC88" s="151">
        <f>SUM(BC85:BC87)</f>
        <v>0</v>
      </c>
      <c r="BD88" s="151">
        <f>SUM(BD85:BD87)</f>
        <v>0</v>
      </c>
      <c r="BE88" s="151">
        <f>SUM(BE85:BE87)</f>
        <v>0</v>
      </c>
    </row>
    <row r="89" spans="1:104" x14ac:dyDescent="0.2">
      <c r="A89" s="143" t="s">
        <v>64</v>
      </c>
      <c r="B89" s="144" t="s">
        <v>92</v>
      </c>
      <c r="C89" s="145" t="s">
        <v>92</v>
      </c>
      <c r="D89" s="146"/>
      <c r="E89" s="147"/>
      <c r="F89" s="147"/>
      <c r="G89" s="148"/>
      <c r="H89" s="149"/>
      <c r="I89" s="149"/>
      <c r="O89" s="150">
        <v>1</v>
      </c>
    </row>
    <row r="90" spans="1:104" ht="15" x14ac:dyDescent="0.25">
      <c r="A90" s="186" t="s">
        <v>294</v>
      </c>
      <c r="B90" s="167" t="s">
        <v>157</v>
      </c>
      <c r="C90" s="170" t="s">
        <v>93</v>
      </c>
      <c r="D90" s="171" t="s">
        <v>78</v>
      </c>
      <c r="E90" s="168">
        <v>1</v>
      </c>
      <c r="F90" s="168">
        <v>0</v>
      </c>
      <c r="G90" s="169">
        <f>E90*F90</f>
        <v>0</v>
      </c>
      <c r="O90" s="150">
        <v>2</v>
      </c>
      <c r="AA90" s="123">
        <v>12</v>
      </c>
      <c r="AB90" s="123">
        <v>0</v>
      </c>
      <c r="AC90" s="123">
        <v>87</v>
      </c>
      <c r="AZ90" s="123">
        <v>1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0</v>
      </c>
    </row>
    <row r="91" spans="1:104" ht="15" x14ac:dyDescent="0.25">
      <c r="A91" s="186" t="s">
        <v>295</v>
      </c>
      <c r="B91" s="167" t="s">
        <v>158</v>
      </c>
      <c r="C91" s="170" t="s">
        <v>94</v>
      </c>
      <c r="D91" s="171" t="s">
        <v>78</v>
      </c>
      <c r="E91" s="168">
        <v>1</v>
      </c>
      <c r="F91" s="168">
        <v>0</v>
      </c>
      <c r="G91" s="169">
        <f>E91*F91</f>
        <v>0</v>
      </c>
      <c r="O91" s="150">
        <v>2</v>
      </c>
      <c r="AA91" s="123">
        <v>12</v>
      </c>
      <c r="AB91" s="123">
        <v>0</v>
      </c>
      <c r="AC91" s="123">
        <v>88</v>
      </c>
      <c r="AZ91" s="123">
        <v>1</v>
      </c>
      <c r="BA91" s="123">
        <f>IF(AZ91=1,G91,0)</f>
        <v>0</v>
      </c>
      <c r="BB91" s="123">
        <f>IF(AZ91=2,G91,0)</f>
        <v>0</v>
      </c>
      <c r="BC91" s="123">
        <f>IF(AZ91=3,G91,0)</f>
        <v>0</v>
      </c>
      <c r="BD91" s="123">
        <f>IF(AZ91=4,G91,0)</f>
        <v>0</v>
      </c>
      <c r="BE91" s="123">
        <f>IF(AZ91=5,G91,0)</f>
        <v>0</v>
      </c>
      <c r="CZ91" s="123">
        <v>0</v>
      </c>
    </row>
    <row r="92" spans="1:104" ht="15" x14ac:dyDescent="0.25">
      <c r="A92" s="186" t="s">
        <v>296</v>
      </c>
      <c r="B92" s="167" t="s">
        <v>159</v>
      </c>
      <c r="C92" s="170" t="s">
        <v>95</v>
      </c>
      <c r="D92" s="171" t="s">
        <v>78</v>
      </c>
      <c r="E92" s="168">
        <v>1</v>
      </c>
      <c r="F92" s="168">
        <v>0</v>
      </c>
      <c r="G92" s="169">
        <f>E92*F92</f>
        <v>0</v>
      </c>
      <c r="O92" s="150">
        <v>2</v>
      </c>
      <c r="AA92" s="123">
        <v>12</v>
      </c>
      <c r="AB92" s="123">
        <v>0</v>
      </c>
      <c r="AC92" s="123">
        <v>89</v>
      </c>
      <c r="AZ92" s="123">
        <v>1</v>
      </c>
      <c r="BA92" s="123">
        <f>IF(AZ92=1,G92,0)</f>
        <v>0</v>
      </c>
      <c r="BB92" s="123">
        <f>IF(AZ92=2,G92,0)</f>
        <v>0</v>
      </c>
      <c r="BC92" s="123">
        <f>IF(AZ92=3,G92,0)</f>
        <v>0</v>
      </c>
      <c r="BD92" s="123">
        <f>IF(AZ92=4,G92,0)</f>
        <v>0</v>
      </c>
      <c r="BE92" s="123">
        <f>IF(AZ92=5,G92,0)</f>
        <v>0</v>
      </c>
      <c r="CZ92" s="123">
        <v>0</v>
      </c>
    </row>
    <row r="93" spans="1:104" x14ac:dyDescent="0.2">
      <c r="A93" s="174"/>
      <c r="B93" s="187" t="s">
        <v>65</v>
      </c>
      <c r="C93" s="173" t="str">
        <f>CONCATENATE(B89," ",C89)</f>
        <v>VRN VRN</v>
      </c>
      <c r="D93" s="174"/>
      <c r="E93" s="175"/>
      <c r="F93" s="175"/>
      <c r="G93" s="176">
        <f>SUM(G89:G92)</f>
        <v>0</v>
      </c>
      <c r="O93" s="150">
        <v>4</v>
      </c>
      <c r="BA93" s="151">
        <f>SUM(BA89:BA92)</f>
        <v>0</v>
      </c>
      <c r="BB93" s="151">
        <f>SUM(BB89:BB92)</f>
        <v>0</v>
      </c>
      <c r="BC93" s="151">
        <f>SUM(BC89:BC92)</f>
        <v>0</v>
      </c>
      <c r="BD93" s="151">
        <f>SUM(BD89:BD92)</f>
        <v>0</v>
      </c>
      <c r="BE93" s="151">
        <f>SUM(BE89:BE92)</f>
        <v>0</v>
      </c>
    </row>
    <row r="94" spans="1:104" x14ac:dyDescent="0.2">
      <c r="A94" s="124"/>
      <c r="B94" s="124"/>
      <c r="C94" s="124"/>
      <c r="D94" s="124"/>
      <c r="E94" s="124"/>
      <c r="F94" s="124"/>
      <c r="G94" s="124"/>
    </row>
    <row r="95" spans="1:104" x14ac:dyDescent="0.2">
      <c r="E95" s="123"/>
    </row>
    <row r="96" spans="1:104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A101" s="152"/>
      <c r="B101" s="152"/>
      <c r="C101" s="152"/>
      <c r="D101" s="152"/>
      <c r="E101" s="152"/>
      <c r="F101" s="152"/>
      <c r="G101" s="152"/>
    </row>
    <row r="102" spans="1:7" x14ac:dyDescent="0.2">
      <c r="A102" s="152"/>
      <c r="B102" s="152"/>
      <c r="C102" s="152"/>
      <c r="D102" s="152"/>
      <c r="E102" s="152"/>
      <c r="F102" s="152"/>
      <c r="G102" s="152"/>
    </row>
    <row r="103" spans="1:7" x14ac:dyDescent="0.2">
      <c r="A103" s="152"/>
      <c r="B103" s="152"/>
      <c r="C103" s="152"/>
      <c r="D103" s="152"/>
      <c r="E103" s="152"/>
      <c r="F103" s="152"/>
      <c r="G103" s="152"/>
    </row>
    <row r="104" spans="1:7" x14ac:dyDescent="0.2">
      <c r="A104" s="152"/>
      <c r="B104" s="152"/>
      <c r="C104" s="165"/>
      <c r="D104" s="152"/>
      <c r="E104" s="152"/>
      <c r="F104" s="152"/>
      <c r="G104" s="152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E134" s="123"/>
    </row>
    <row r="135" spans="1:7" x14ac:dyDescent="0.2">
      <c r="E135" s="123"/>
    </row>
    <row r="136" spans="1:7" x14ac:dyDescent="0.2">
      <c r="A136" s="153"/>
      <c r="B136" s="153"/>
    </row>
    <row r="137" spans="1:7" x14ac:dyDescent="0.2">
      <c r="A137" s="152"/>
      <c r="B137" s="152"/>
      <c r="C137" s="155"/>
      <c r="D137" s="155"/>
      <c r="E137" s="156"/>
      <c r="F137" s="155"/>
      <c r="G137" s="157"/>
    </row>
    <row r="138" spans="1:7" x14ac:dyDescent="0.2">
      <c r="A138" s="158"/>
      <c r="B138" s="158"/>
      <c r="C138" s="152"/>
      <c r="D138" s="152"/>
      <c r="E138" s="159"/>
      <c r="F138" s="152"/>
      <c r="G138" s="152"/>
    </row>
    <row r="139" spans="1:7" x14ac:dyDescent="0.2">
      <c r="A139" s="152"/>
      <c r="B139" s="152"/>
      <c r="C139" s="152"/>
      <c r="D139" s="152"/>
      <c r="E139" s="159"/>
      <c r="F139" s="152"/>
      <c r="G139" s="152"/>
    </row>
    <row r="140" spans="1:7" x14ac:dyDescent="0.2">
      <c r="A140" s="152"/>
      <c r="B140" s="152"/>
      <c r="C140" s="152"/>
      <c r="D140" s="152"/>
      <c r="E140" s="159"/>
      <c r="F140" s="152"/>
      <c r="G140" s="152"/>
    </row>
    <row r="141" spans="1:7" x14ac:dyDescent="0.2">
      <c r="A141" s="152"/>
      <c r="B141" s="152"/>
      <c r="C141" s="152"/>
      <c r="D141" s="152"/>
      <c r="E141" s="159"/>
      <c r="F141" s="152"/>
      <c r="G141" s="152"/>
    </row>
    <row r="142" spans="1:7" x14ac:dyDescent="0.2">
      <c r="A142" s="152"/>
      <c r="B142" s="152"/>
      <c r="C142" s="152"/>
      <c r="D142" s="152"/>
      <c r="E142" s="159"/>
      <c r="F142" s="152"/>
      <c r="G142" s="152"/>
    </row>
    <row r="143" spans="1:7" x14ac:dyDescent="0.2">
      <c r="A143" s="152"/>
      <c r="B143" s="152"/>
      <c r="C143" s="152"/>
      <c r="D143" s="152"/>
      <c r="E143" s="159"/>
      <c r="F143" s="152"/>
      <c r="G143" s="152"/>
    </row>
    <row r="144" spans="1:7" x14ac:dyDescent="0.2">
      <c r="A144" s="152"/>
      <c r="B144" s="152"/>
      <c r="C144" s="152"/>
      <c r="D144" s="152"/>
      <c r="E144" s="159"/>
      <c r="F144" s="152"/>
      <c r="G144" s="152"/>
    </row>
    <row r="145" spans="1:7" x14ac:dyDescent="0.2">
      <c r="A145" s="152"/>
      <c r="B145" s="152"/>
      <c r="C145" s="152"/>
      <c r="D145" s="152"/>
      <c r="E145" s="159"/>
      <c r="F145" s="152"/>
      <c r="G145" s="152"/>
    </row>
    <row r="146" spans="1:7" x14ac:dyDescent="0.2">
      <c r="A146" s="152"/>
      <c r="B146" s="152"/>
      <c r="C146" s="152"/>
      <c r="D146" s="152"/>
      <c r="E146" s="159"/>
      <c r="F146" s="152"/>
      <c r="G146" s="152"/>
    </row>
    <row r="147" spans="1:7" x14ac:dyDescent="0.2">
      <c r="A147" s="152"/>
      <c r="B147" s="152"/>
      <c r="C147" s="152"/>
      <c r="D147" s="152"/>
      <c r="E147" s="159"/>
      <c r="F147" s="152"/>
      <c r="G147" s="152"/>
    </row>
    <row r="148" spans="1:7" x14ac:dyDescent="0.2">
      <c r="A148" s="152"/>
      <c r="B148" s="152"/>
      <c r="C148" s="152"/>
      <c r="D148" s="152"/>
      <c r="E148" s="159"/>
      <c r="F148" s="152"/>
      <c r="G148" s="152"/>
    </row>
    <row r="149" spans="1:7" x14ac:dyDescent="0.2">
      <c r="A149" s="152"/>
      <c r="B149" s="152"/>
      <c r="C149" s="152"/>
      <c r="D149" s="152"/>
      <c r="E149" s="159"/>
      <c r="F149" s="152"/>
      <c r="G149" s="152"/>
    </row>
    <row r="150" spans="1:7" x14ac:dyDescent="0.2">
      <c r="A150" s="152"/>
      <c r="B150" s="152"/>
      <c r="C150" s="152"/>
      <c r="D150" s="152"/>
      <c r="E150" s="159"/>
      <c r="F150" s="152"/>
      <c r="G150" s="152"/>
    </row>
  </sheetData>
  <mergeCells count="3">
    <mergeCell ref="A1:G1"/>
    <mergeCell ref="A3:B3"/>
    <mergeCell ref="A4:B4"/>
  </mergeCells>
  <printOptions gridLinesSet="0"/>
  <pageMargins left="0.19685039370078741" right="0.19685039370078741" top="0.19685039370078741" bottom="0.19685039370078741" header="0" footer="0.19685039370078741"/>
  <pageSetup paperSize="9" orientation="portrait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LIFI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Fiala</dc:creator>
  <cp:lastModifiedBy>Kaspřáková Hana</cp:lastModifiedBy>
  <cp:lastPrinted>2019-08-05T05:46:27Z</cp:lastPrinted>
  <dcterms:created xsi:type="dcterms:W3CDTF">2013-07-31T11:19:02Z</dcterms:created>
  <dcterms:modified xsi:type="dcterms:W3CDTF">2022-02-22T08:37:53Z</dcterms:modified>
</cp:coreProperties>
</file>